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график" sheetId="1" r:id="rId1"/>
    <sheet name="расшифровка" sheetId="2" r:id="rId2"/>
  </sheets>
  <definedNames/>
  <calcPr fullCalcOnLoad="1"/>
</workbook>
</file>

<file path=xl/sharedStrings.xml><?xml version="1.0" encoding="utf-8"?>
<sst xmlns="http://schemas.openxmlformats.org/spreadsheetml/2006/main" count="259" uniqueCount="201">
  <si>
    <t xml:space="preserve">Наименование заказчика   </t>
  </si>
  <si>
    <t xml:space="preserve">Юридический адрес,       
телефон, электронная     
почта заказчика          
</t>
  </si>
  <si>
    <t>ИНН</t>
  </si>
  <si>
    <t>КПП</t>
  </si>
  <si>
    <t>ОКАТО</t>
  </si>
  <si>
    <t>КБК</t>
  </si>
  <si>
    <t>ОКВЭД</t>
  </si>
  <si>
    <t>Условия контракта</t>
  </si>
  <si>
    <t>Способ размещения заказа</t>
  </si>
  <si>
    <t>Обоснование внесения изменений</t>
  </si>
  <si>
    <t>график осуществления закупки</t>
  </si>
  <si>
    <t>№ заказа (№ лота)</t>
  </si>
  <si>
    <t>Наименование предмета контракта</t>
  </si>
  <si>
    <t>минимально необходимые требования, предъявляемые к предмету контракта</t>
  </si>
  <si>
    <t>единица измрения</t>
  </si>
  <si>
    <t>количество (объем)</t>
  </si>
  <si>
    <t>ореинтировочная начальная (максимальная) цена контракта</t>
  </si>
  <si>
    <t>Условия финансового обеспчения исполнения контракта (включая размер аванса&lt;*&gt;)</t>
  </si>
  <si>
    <t>срок размещения заказа (мес.год)</t>
  </si>
  <si>
    <t>срок исполнения контракта (месяц, год)</t>
  </si>
  <si>
    <t>92.52</t>
  </si>
  <si>
    <t>Поставка электрической энергии</t>
  </si>
  <si>
    <t xml:space="preserve">Поставка тепловой энергии </t>
  </si>
  <si>
    <t>Услуги доступа к сети Интернет (Башинформсвязь)</t>
  </si>
  <si>
    <t>Услуги междугородной и международной телефонной связи (Башинформсвязь)</t>
  </si>
  <si>
    <t>Услуги внутризоновой телефонной связи (Башинформсвязь)</t>
  </si>
  <si>
    <t>40.11.10.112</t>
  </si>
  <si>
    <t>74.60.15.000</t>
  </si>
  <si>
    <t>согласно ГОСТ 13109-97</t>
  </si>
  <si>
    <t>в соответствии с техническим заданием</t>
  </si>
  <si>
    <t>Квт.час</t>
  </si>
  <si>
    <t>согласно лимитам</t>
  </si>
  <si>
    <t>не требуется</t>
  </si>
  <si>
    <t>единственный поставщик</t>
  </si>
  <si>
    <t>гигкал</t>
  </si>
  <si>
    <t>руб./час</t>
  </si>
  <si>
    <t>ед.поставщик ч.1.п.1 ст.93</t>
  </si>
  <si>
    <t>LA.75.13.14.130</t>
  </si>
  <si>
    <t>мес.</t>
  </si>
  <si>
    <t>согласно тарифам оказания междугородной и международной телефонной связи</t>
  </si>
  <si>
    <t>(подпись)</t>
  </si>
  <si>
    <t xml:space="preserve">(дата утверждения) </t>
  </si>
  <si>
    <t>(ФИО, должность руководителя (уполномоченного должностного лица) заказчика</t>
  </si>
  <si>
    <t>___________________________</t>
  </si>
  <si>
    <t>М.П.</t>
  </si>
  <si>
    <t>Отвественный за формирование</t>
  </si>
  <si>
    <t>закупки товаров, работ, услуг на сумму, не превышающую ста тысяч рублей</t>
  </si>
  <si>
    <t>Всего планируемых в текущем году закупок/размер выплат по исполнению контракта</t>
  </si>
  <si>
    <t>единственный поставщик, договор заключен в дек.13</t>
  </si>
  <si>
    <t>\0801\857\18\6\4419\611\888\РЗ161-98_1\1226.5</t>
  </si>
  <si>
    <t xml:space="preserve">Услуги по охране помещения РМБС                                                                                                                                                                              </t>
  </si>
  <si>
    <t xml:space="preserve">Услуги по охране помещения МБКД                                                                                                                                                                              </t>
  </si>
  <si>
    <t>Расшифровка к смете расходов и к смете доходов и расходов на 2014 год</t>
  </si>
  <si>
    <t>Учреждение Республиканский музей Боевой Славы МК  РБ</t>
  </si>
  <si>
    <t>Наименование доходов</t>
  </si>
  <si>
    <t>Расчет</t>
  </si>
  <si>
    <t>Исчислено</t>
  </si>
  <si>
    <t>Всего</t>
  </si>
  <si>
    <t>бюджетные средства</t>
  </si>
  <si>
    <t>внебюджетные средства</t>
  </si>
  <si>
    <t>ч.1 п.4 (5%)</t>
  </si>
  <si>
    <t>ч.1 п.5 (50%)</t>
  </si>
  <si>
    <t>ч.1 п.1</t>
  </si>
  <si>
    <t>ч.1 п.8</t>
  </si>
  <si>
    <t>ч.1 п.10</t>
  </si>
  <si>
    <t>ч.1 п.26</t>
  </si>
  <si>
    <t>ч.1 п.29</t>
  </si>
  <si>
    <t>открытый кон.</t>
  </si>
  <si>
    <t>Расходы</t>
  </si>
  <si>
    <t>Ст. 212.3, 222</t>
  </si>
  <si>
    <t xml:space="preserve">Ст. 221 "Услуги связи" </t>
  </si>
  <si>
    <t>Абонентская плата ОАО "Башинформсвязь" дог. от 01.01.2012г.</t>
  </si>
  <si>
    <t xml:space="preserve">7 тел*495 руб.*12 мес.=41580руб.  </t>
  </si>
  <si>
    <t>МТС ОАО "Башинформсвязь"                                дог.от 01.01.2011г.</t>
  </si>
  <si>
    <t>167переговоров*165руб=27555р.</t>
  </si>
  <si>
    <t>Использование глобальной сети Интернет                 ОАО  "Башинформсвязь"                                                                                          дог. № 14 от 01.01.2011г.</t>
  </si>
  <si>
    <t>720 руб*12мес.=8640руб.</t>
  </si>
  <si>
    <t xml:space="preserve">  </t>
  </si>
  <si>
    <t>Использование глобальной сети Интернет  Уфанет</t>
  </si>
  <si>
    <t>900 руб*12мес.=10800 руб.</t>
  </si>
  <si>
    <t>Использование глобальной сети Интернет Wi-Fi</t>
  </si>
  <si>
    <t>633.66 руб*12мес.=7604 руб.</t>
  </si>
  <si>
    <t>Использование кабельного телевидения Уфанет</t>
  </si>
  <si>
    <t xml:space="preserve">Услуги сотов.связи Мегафон
</t>
  </si>
  <si>
    <t>500 руб.*12 мес.=6000 руб.</t>
  </si>
  <si>
    <t>Ст. 223 "Коммунальные услуги"</t>
  </si>
  <si>
    <t>Отопление</t>
  </si>
  <si>
    <t>113.06Гкал*1132.12руб=128000руб</t>
  </si>
  <si>
    <t>Электроэнергия</t>
  </si>
  <si>
    <t>35227.3 Квт/ч*4.4 руб.=155000 руб</t>
  </si>
  <si>
    <t>Холодное водоснабжение</t>
  </si>
  <si>
    <t>220м3*10.24 руб.= 6757.50руб.</t>
  </si>
  <si>
    <t>Водоотведение</t>
  </si>
  <si>
    <t>220м3*34.09 руб.=7500руб</t>
  </si>
  <si>
    <t>Прочее</t>
  </si>
  <si>
    <t xml:space="preserve">Другие расходы по комм услугам </t>
  </si>
  <si>
    <t>Ст. 225 "Содержание имущества"</t>
  </si>
  <si>
    <t>Мойка окон</t>
  </si>
  <si>
    <t>1 раз *20000 руб. = 20000 руб.</t>
  </si>
  <si>
    <t>Дератизация и дезинсекция  дог. от 11.01.2011г.</t>
  </si>
  <si>
    <t>4136.49 руб.*12 мес.= 49637.88</t>
  </si>
  <si>
    <t>Переосвидетельствование огнетушителей</t>
  </si>
  <si>
    <t>1 раз*21700 руб.= 21700 руб.</t>
  </si>
  <si>
    <t>Измерение сопротивления ИП Яковлев по договору</t>
  </si>
  <si>
    <t>1 раз*13000 руб.= 13000 руб.</t>
  </si>
  <si>
    <t>Обслуживание, опрессовка, ремонт систем отопления (РМБС) по дог.гражд.-прав.хар-ка</t>
  </si>
  <si>
    <t>1 раз*20000 руб=20000 руб</t>
  </si>
  <si>
    <t>ТО пожарная сигнализация (пожарная защита)</t>
  </si>
  <si>
    <t>8028 руб.*12 мес.= 96336 руб.</t>
  </si>
  <si>
    <t>Оплата договоров по обслуживанию видеопроекционного и звукового вещания оборудования (на балансе) дог.№ 69 от 01.01.2011г.</t>
  </si>
  <si>
    <t>8050 руб.*12 мес.= 96600 руб.</t>
  </si>
  <si>
    <t>УВО при УВД(ТО ОПС КТС КЭВНМ)</t>
  </si>
  <si>
    <t>1500.00*12мес.=18000руб.</t>
  </si>
  <si>
    <t>ФГУП "Охрана" ТО Опс дог.№ 6/396 от 01.01.2012г.</t>
  </si>
  <si>
    <t>638.27руб.*12 мес.=7659.24руб.</t>
  </si>
  <si>
    <t xml:space="preserve">Оплата договоров по заправке картриджей к оргтехнике </t>
  </si>
  <si>
    <t>исходя из средних фактических расходов</t>
  </si>
  <si>
    <t>Техобслуживание автомобиля по договору</t>
  </si>
  <si>
    <t>Ст. 226 "Прочие услуги"</t>
  </si>
  <si>
    <t>Расходы на обязательное страхование гражданской ответственности владельцев транспортных средств по договору</t>
  </si>
  <si>
    <t>1 автомобиль *7000 руб.=7000 руб.</t>
  </si>
  <si>
    <t>Услуги по охране помещения РМБС                                                                                                                                                                             "Дозор" дог.1от 27.12.2013г.</t>
  </si>
  <si>
    <t>80руб.*730 час.*12 мес.=691200</t>
  </si>
  <si>
    <t>Услуги по охране помещения 112-й БКД                                                                                    "Дозор" дог 2 от 27.12.2013г.</t>
  </si>
  <si>
    <t>80 руб.*730 час.*12 мес.=691200</t>
  </si>
  <si>
    <t>УВО при УВД (услуги охраны)</t>
  </si>
  <si>
    <t>6438.60руб.*12 мес.=77263.2</t>
  </si>
  <si>
    <t>3978.50 руб.*12 мес.=47742руб.</t>
  </si>
  <si>
    <t>Сопр. и обновл."1С-бухг ПРОФ"  ПК ЛЭМБ дог. № 10/1С от 27.12.2013г.</t>
  </si>
  <si>
    <t>5000руб.*12мес=60000 руб</t>
  </si>
  <si>
    <t>Сопр. и обновл.Спринт - з/п  ПК ЛЭМБ                                 дог. № 56/ЗП от 27.12.2013г.</t>
  </si>
  <si>
    <t>4000руб.*12мес=48000 руб</t>
  </si>
  <si>
    <t>Обновл. справочно-информационных баз данных и сопровождение программ "Главбух" по договору</t>
  </si>
  <si>
    <t>40000 руб.*1раз=40000 руб.</t>
  </si>
  <si>
    <t>Сопровождение Консультант-плюс</t>
  </si>
  <si>
    <t>4000 руб.*12мес.=48000 руб.</t>
  </si>
  <si>
    <t>Обновл. справочно-информационных баз данных и сопровождение программ "Парус", "Контур", НПЦ по договорам</t>
  </si>
  <si>
    <t>5000 * 1 раз=5000 руб.                                             5000руб.*1 раз=5000 руб.;                                  10000 руб.*1раз=10000 руб.</t>
  </si>
  <si>
    <t>Подписка на ИТС 1С Бюджет Проф</t>
  </si>
  <si>
    <t>12000*1раз=12000руб.</t>
  </si>
  <si>
    <t>Приобретение экспонатов (по плану мероприятий)</t>
  </si>
  <si>
    <t>Организация мероприятий (по плану мероприятий)</t>
  </si>
  <si>
    <t xml:space="preserve">услуги по организации мероприятия по договору </t>
  </si>
  <si>
    <t>Услуги по созданию 3Д-панорамы и обслуживание сайта</t>
  </si>
  <si>
    <t>Расходы на подписку на периодическую литературу (газеты, журналы, бюллетени)</t>
  </si>
  <si>
    <t>Повышение квалификации</t>
  </si>
  <si>
    <t xml:space="preserve">10 чел.*5000 руб.= 50000 руб.               </t>
  </si>
  <si>
    <t>Приобретение бланочной продукции</t>
  </si>
  <si>
    <t>Нотариальныеи юридические услуги</t>
  </si>
  <si>
    <t xml:space="preserve">Командировочные расходы (проживание) </t>
  </si>
  <si>
    <t>21 дн.*550 руб.= 11550 руб.</t>
  </si>
  <si>
    <t>Ст.310.2 "Увеличение стоимости основных средств"</t>
  </si>
  <si>
    <t>Экспозиционные стенды</t>
  </si>
  <si>
    <t>5 шт.* 2000= 10000 руб.</t>
  </si>
  <si>
    <t>Экспозиционные витрины</t>
  </si>
  <si>
    <t>4 шт.*10000=40000 руб.</t>
  </si>
  <si>
    <t>Ст.340.3 "Увеличение стоимости материальных запасов"</t>
  </si>
  <si>
    <t>Хозяйственные товары (белизна,тряпки, сместители, лампочки и т.д.)</t>
  </si>
  <si>
    <t xml:space="preserve">Канцелярские товары (бумага, ручки, карандаши, тетради и т.д.) </t>
  </si>
  <si>
    <t>Расходы на ГСМ</t>
  </si>
  <si>
    <t>ГСМ-120000 руб</t>
  </si>
  <si>
    <t>Приобретение автозапчастей</t>
  </si>
  <si>
    <t>ИТОГО</t>
  </si>
  <si>
    <t>разница</t>
  </si>
  <si>
    <t>Иные цели</t>
  </si>
  <si>
    <t>Ст.225.2 Текущий ремонт</t>
  </si>
  <si>
    <t>Ст.226.10 Прочие услуги</t>
  </si>
  <si>
    <t>Ст.290.8 Приобретение цветов</t>
  </si>
  <si>
    <t>запрос котировок</t>
  </si>
  <si>
    <t>закупки у СМП И СОНО</t>
  </si>
  <si>
    <t>ОКДП</t>
  </si>
  <si>
    <t>64.20.18</t>
  </si>
  <si>
    <t>64.20.11</t>
  </si>
  <si>
    <t>ед.поставщик</t>
  </si>
  <si>
    <t>ед.поставщик ч.1 п.8 ст.93</t>
  </si>
  <si>
    <t>ед.поставщик ч.1 п.29 ст.93</t>
  </si>
  <si>
    <t>Услуга предоставляется в соответствии с ФЗ "О связи" организацией, имеющей лицензию и соответствующей лицензионным требованиям</t>
  </si>
  <si>
    <t>закупки путем проведения запроса котировок</t>
  </si>
  <si>
    <t xml:space="preserve">План-график размещения заказов на поставку товаров,
выполнение работ, оказание услуг для обеспечения нужд 
сельского поселения Ростовский сельсовет МР Мечетлинский район РБ
на 2015 год
</t>
  </si>
  <si>
    <t>Сельское поселение Ростовский сельсовет муниципального района Мечетлинский район Республики Башкортостан</t>
  </si>
  <si>
    <t>0236000957</t>
  </si>
  <si>
    <t>\0503\791\11\0\7404\244\223.6\РП67-12_1\\РП-А2800\</t>
  </si>
  <si>
    <t>75.11.32</t>
  </si>
  <si>
    <t>\0104\791\99\0\0204\244\223.6\ФЗ131-03_2\\РП-А0100\</t>
  </si>
  <si>
    <t>\0104\791\99\0\0204\244\221\ФЗ131-03_2\\РП-А0100\</t>
  </si>
  <si>
    <t>\0104\791\99\0\0204\244\225.6\ФЗ131-03_2\\РП-А0100\</t>
  </si>
  <si>
    <t>\0104\791\99\0\0204\244\226.6\ФЗ131-03_2\\РП-А0100\</t>
  </si>
  <si>
    <t>\0104\791\99\0\0204\244\226.7\ФЗ131-03_2\\РП-А0100\</t>
  </si>
  <si>
    <t>\0113\791\99\0\0299\242\226.7\ФЗ131-03_11\\РП-А0200\</t>
  </si>
  <si>
    <t>\0113\791\99\0\0299\244\340.3\ФЗ131-03_11\\РП-А0200\</t>
  </si>
  <si>
    <t>\0503\791\11\0\7404\244\225.1\РП67-12_1\\РП-А2800\</t>
  </si>
  <si>
    <t>\0503\791\11\0\7404\244\225.2\РП67-12_1\\РП-А2800\</t>
  </si>
  <si>
    <t>\0503\791\11\0\7404\244\226.1\РП67-12_1\\РП-А2800\</t>
  </si>
  <si>
    <t>\0503\791\11\0\7404\244\310.2\РП67-12_1\\РП-А2800\</t>
  </si>
  <si>
    <t>\0503\791\11\0\7404\244\340.3\РП67-12_1\\РП-А2800\</t>
  </si>
  <si>
    <t>\0104\791\99\0\0204\244\340.3\ФЗ131-03_2\\РП-А0100\</t>
  </si>
  <si>
    <t>Такиуллин Ринат Нуруллович,глава</t>
  </si>
  <si>
    <t>12 января  2015 года</t>
  </si>
  <si>
    <t>телефон(факс) 83477027689(83477027689)</t>
  </si>
  <si>
    <t>плана-графика: _____________Жиганурова Ф.Р.</t>
  </si>
  <si>
    <t>452561,РБ,Мечетлинский р-нд.Теляшево,ул.Советская 100, тел.347-70-27619, 347-70-27689 (факс), rost@ufamts.ru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</si>
</sst>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/>
    </xf>
    <xf numFmtId="9" fontId="8" fillId="32" borderId="10" xfId="0" applyNumberFormat="1" applyFont="1" applyFill="1" applyBorder="1" applyAlignment="1">
      <alignment horizontal="center" vertical="center"/>
    </xf>
    <xf numFmtId="9" fontId="8" fillId="32" borderId="10" xfId="0" applyNumberFormat="1" applyFont="1" applyFill="1" applyBorder="1" applyAlignment="1">
      <alignment horizontal="center" vertical="center" wrapText="1"/>
    </xf>
    <xf numFmtId="9" fontId="8" fillId="32" borderId="13" xfId="0" applyNumberFormat="1" applyFont="1" applyFill="1" applyBorder="1" applyAlignment="1">
      <alignment horizontal="center" vertical="center"/>
    </xf>
    <xf numFmtId="0" fontId="6" fillId="32" borderId="12" xfId="0" applyFont="1" applyFill="1" applyBorder="1" applyAlignment="1">
      <alignment horizontal="center"/>
    </xf>
    <xf numFmtId="2" fontId="6" fillId="32" borderId="10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center" wrapText="1"/>
    </xf>
    <xf numFmtId="0" fontId="10" fillId="32" borderId="10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left" wrapText="1"/>
    </xf>
    <xf numFmtId="0" fontId="4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/>
    </xf>
    <xf numFmtId="0" fontId="12" fillId="32" borderId="10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6" fillId="32" borderId="10" xfId="0" applyNumberFormat="1" applyFont="1" applyFill="1" applyBorder="1" applyAlignment="1">
      <alignment horizontal="center" vertical="center"/>
    </xf>
    <xf numFmtId="0" fontId="9" fillId="32" borderId="10" xfId="0" applyNumberFormat="1" applyFont="1" applyFill="1" applyBorder="1" applyAlignment="1">
      <alignment horizontal="center" vertical="center"/>
    </xf>
    <xf numFmtId="0" fontId="10" fillId="32" borderId="14" xfId="0" applyNumberFormat="1" applyFont="1" applyFill="1" applyBorder="1" applyAlignment="1">
      <alignment horizontal="center" vertical="center"/>
    </xf>
    <xf numFmtId="0" fontId="10" fillId="32" borderId="15" xfId="0" applyNumberFormat="1" applyFont="1" applyFill="1" applyBorder="1" applyAlignment="1">
      <alignment horizontal="center" vertical="center"/>
    </xf>
    <xf numFmtId="0" fontId="4" fillId="32" borderId="1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13" fillId="32" borderId="10" xfId="0" applyFont="1" applyFill="1" applyBorder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4" fillId="32" borderId="10" xfId="0" applyFont="1" applyFill="1" applyBorder="1" applyAlignment="1">
      <alignment vertical="top" wrapText="1"/>
    </xf>
    <xf numFmtId="0" fontId="14" fillId="32" borderId="10" xfId="0" applyFont="1" applyFill="1" applyBorder="1" applyAlignment="1">
      <alignment vertical="center" wrapText="1"/>
    </xf>
    <xf numFmtId="0" fontId="15" fillId="32" borderId="1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/>
    </xf>
    <xf numFmtId="0" fontId="4" fillId="32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horizontal="left" wrapText="1"/>
    </xf>
    <xf numFmtId="0" fontId="13" fillId="32" borderId="10" xfId="0" applyFont="1" applyFill="1" applyBorder="1" applyAlignment="1">
      <alignment vertical="center" wrapText="1"/>
    </xf>
    <xf numFmtId="0" fontId="13" fillId="32" borderId="10" xfId="0" applyFont="1" applyFill="1" applyBorder="1" applyAlignment="1">
      <alignment wrapText="1"/>
    </xf>
    <xf numFmtId="0" fontId="1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0" fontId="6" fillId="32" borderId="10" xfId="0" applyFont="1" applyFill="1" applyBorder="1" applyAlignment="1">
      <alignment wrapText="1"/>
    </xf>
    <xf numFmtId="0" fontId="4" fillId="32" borderId="10" xfId="0" applyFont="1" applyFill="1" applyBorder="1" applyAlignment="1">
      <alignment horizontal="justify" wrapText="1"/>
    </xf>
    <xf numFmtId="0" fontId="4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/>
    </xf>
    <xf numFmtId="0" fontId="3" fillId="32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6" fillId="32" borderId="10" xfId="0" applyFont="1" applyFill="1" applyBorder="1" applyAlignment="1">
      <alignment horizontal="justify" vertical="top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1" fontId="6" fillId="32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17" fontId="0" fillId="0" borderId="10" xfId="0" applyNumberFormat="1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/>
    </xf>
    <xf numFmtId="17" fontId="0" fillId="0" borderId="10" xfId="0" applyNumberFormat="1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center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 vertical="top" wrapText="1"/>
    </xf>
    <xf numFmtId="0" fontId="0" fillId="0" borderId="14" xfId="0" applyFont="1" applyBorder="1" applyAlignment="1">
      <alignment horizontal="center"/>
    </xf>
    <xf numFmtId="0" fontId="0" fillId="32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Font="1" applyBorder="1" applyAlignment="1">
      <alignment horizontal="left" vertical="justify"/>
    </xf>
    <xf numFmtId="0" fontId="0" fillId="0" borderId="13" xfId="0" applyFont="1" applyBorder="1" applyAlignment="1">
      <alignment horizontal="left" vertical="justify"/>
    </xf>
    <xf numFmtId="0" fontId="0" fillId="0" borderId="15" xfId="0" applyFont="1" applyBorder="1" applyAlignment="1">
      <alignment horizontal="left" vertical="justify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left" vertical="justify"/>
    </xf>
    <xf numFmtId="0" fontId="0" fillId="0" borderId="22" xfId="0" applyFont="1" applyBorder="1" applyAlignment="1">
      <alignment horizontal="left" vertical="justify"/>
    </xf>
    <xf numFmtId="0" fontId="0" fillId="0" borderId="19" xfId="0" applyFont="1" applyBorder="1" applyAlignment="1">
      <alignment horizontal="left" vertical="justify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20" xfId="0" applyNumberFormat="1" applyBorder="1" applyAlignment="1">
      <alignment horizontal="center"/>
    </xf>
    <xf numFmtId="49" fontId="0" fillId="0" borderId="21" xfId="0" applyNumberForma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1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4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7" fillId="32" borderId="11" xfId="0" applyFont="1" applyFill="1" applyBorder="1" applyAlignment="1">
      <alignment horizontal="left" vertical="top" wrapText="1"/>
    </xf>
    <xf numFmtId="0" fontId="7" fillId="32" borderId="23" xfId="0" applyFont="1" applyFill="1" applyBorder="1" applyAlignment="1">
      <alignment horizontal="left" vertical="top" wrapText="1"/>
    </xf>
    <xf numFmtId="0" fontId="7" fillId="32" borderId="12" xfId="0" applyFont="1" applyFill="1" applyBorder="1" applyAlignment="1">
      <alignment horizontal="left" vertical="top" wrapText="1"/>
    </xf>
    <xf numFmtId="0" fontId="9" fillId="32" borderId="14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left" vertical="center" wrapText="1"/>
    </xf>
    <xf numFmtId="0" fontId="6" fillId="32" borderId="12" xfId="0" applyFont="1" applyFill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left" vertical="center" wrapText="1"/>
    </xf>
    <xf numFmtId="0" fontId="13" fillId="32" borderId="15" xfId="0" applyFont="1" applyFill="1" applyBorder="1" applyAlignment="1">
      <alignment horizontal="left" vertical="center" wrapText="1"/>
    </xf>
    <xf numFmtId="0" fontId="13" fillId="32" borderId="14" xfId="0" applyFont="1" applyFill="1" applyBorder="1" applyAlignment="1">
      <alignment horizontal="left" vertical="center"/>
    </xf>
    <xf numFmtId="0" fontId="13" fillId="32" borderId="15" xfId="0" applyFont="1" applyFill="1" applyBorder="1" applyAlignment="1">
      <alignment horizontal="left" vertic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10" fillId="32" borderId="14" xfId="0" applyNumberFormat="1" applyFont="1" applyFill="1" applyBorder="1" applyAlignment="1">
      <alignment horizontal="center" vertical="center"/>
    </xf>
    <xf numFmtId="0" fontId="10" fillId="32" borderId="15" xfId="0" applyNumberFormat="1" applyFont="1" applyFill="1" applyBorder="1" applyAlignment="1">
      <alignment horizontal="center" vertical="center"/>
    </xf>
    <xf numFmtId="0" fontId="6" fillId="32" borderId="11" xfId="0" applyFont="1" applyFill="1" applyBorder="1" applyAlignment="1">
      <alignment horizontal="center"/>
    </xf>
    <xf numFmtId="0" fontId="6" fillId="32" borderId="12" xfId="0" applyFont="1" applyFill="1" applyBorder="1" applyAlignment="1">
      <alignment horizontal="center"/>
    </xf>
    <xf numFmtId="0" fontId="6" fillId="32" borderId="11" xfId="0" applyFont="1" applyFill="1" applyBorder="1" applyAlignment="1">
      <alignment horizontal="left"/>
    </xf>
    <xf numFmtId="0" fontId="6" fillId="32" borderId="12" xfId="0" applyFont="1" applyFill="1" applyBorder="1" applyAlignment="1">
      <alignment horizontal="left"/>
    </xf>
    <xf numFmtId="0" fontId="3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view="pageBreakPreview" zoomScale="85" zoomScaleSheetLayoutView="85" zoomScalePageLayoutView="0" workbookViewId="0" topLeftCell="B2">
      <selection activeCell="D7" sqref="D7:H8"/>
    </sheetView>
  </sheetViews>
  <sheetFormatPr defaultColWidth="9.140625" defaultRowHeight="12.75"/>
  <cols>
    <col min="1" max="1" width="18.8515625" style="0" customWidth="1"/>
    <col min="2" max="2" width="8.7109375" style="0" customWidth="1"/>
    <col min="3" max="3" width="12.421875" style="0" customWidth="1"/>
    <col min="4" max="4" width="8.8515625" style="0" customWidth="1"/>
    <col min="5" max="5" width="26.57421875" style="0" customWidth="1"/>
    <col min="6" max="6" width="32.7109375" style="0" customWidth="1"/>
    <col min="7" max="7" width="7.57421875" style="0" customWidth="1"/>
    <col min="8" max="8" width="11.421875" style="0" customWidth="1"/>
    <col min="9" max="9" width="9.57421875" style="0" customWidth="1"/>
    <col min="10" max="10" width="11.7109375" style="0" customWidth="1"/>
    <col min="13" max="13" width="23.421875" style="0" customWidth="1"/>
    <col min="14" max="14" width="11.8515625" style="0" customWidth="1"/>
  </cols>
  <sheetData>
    <row r="1" spans="2:7" ht="12.75">
      <c r="B1" s="76" t="s">
        <v>178</v>
      </c>
      <c r="C1" s="77"/>
      <c r="D1" s="77"/>
      <c r="E1" s="77"/>
      <c r="F1" s="77"/>
      <c r="G1" s="77"/>
    </row>
    <row r="2" spans="2:7" ht="12.75">
      <c r="B2" s="77"/>
      <c r="C2" s="77"/>
      <c r="D2" s="77"/>
      <c r="E2" s="77"/>
      <c r="F2" s="77"/>
      <c r="G2" s="77"/>
    </row>
    <row r="3" spans="2:7" ht="12.75">
      <c r="B3" s="77"/>
      <c r="C3" s="77"/>
      <c r="D3" s="77"/>
      <c r="E3" s="77"/>
      <c r="F3" s="77"/>
      <c r="G3" s="77"/>
    </row>
    <row r="4" spans="2:7" ht="35.25" customHeight="1">
      <c r="B4" s="77"/>
      <c r="C4" s="77"/>
      <c r="D4" s="77"/>
      <c r="E4" s="77"/>
      <c r="F4" s="77"/>
      <c r="G4" s="77"/>
    </row>
    <row r="5" spans="1:8" ht="12.75">
      <c r="A5" s="78" t="s">
        <v>0</v>
      </c>
      <c r="B5" s="79"/>
      <c r="C5" s="80"/>
      <c r="D5" s="84" t="s">
        <v>179</v>
      </c>
      <c r="E5" s="85"/>
      <c r="F5" s="85"/>
      <c r="G5" s="85"/>
      <c r="H5" s="86"/>
    </row>
    <row r="6" spans="1:8" ht="12.75">
      <c r="A6" s="81"/>
      <c r="B6" s="82"/>
      <c r="C6" s="83"/>
      <c r="D6" s="87"/>
      <c r="E6" s="88"/>
      <c r="F6" s="88"/>
      <c r="G6" s="88"/>
      <c r="H6" s="89"/>
    </row>
    <row r="7" spans="1:8" ht="12.75">
      <c r="A7" s="84" t="s">
        <v>1</v>
      </c>
      <c r="B7" s="79"/>
      <c r="C7" s="80"/>
      <c r="D7" s="84" t="s">
        <v>200</v>
      </c>
      <c r="E7" s="85"/>
      <c r="F7" s="85"/>
      <c r="G7" s="85"/>
      <c r="H7" s="86"/>
    </row>
    <row r="8" spans="1:8" ht="25.5" customHeight="1">
      <c r="A8" s="81"/>
      <c r="B8" s="82"/>
      <c r="C8" s="83"/>
      <c r="D8" s="87"/>
      <c r="E8" s="88"/>
      <c r="F8" s="88"/>
      <c r="G8" s="88"/>
      <c r="H8" s="89"/>
    </row>
    <row r="9" spans="1:8" ht="12.75">
      <c r="A9" s="78" t="s">
        <v>2</v>
      </c>
      <c r="B9" s="79"/>
      <c r="C9" s="80"/>
      <c r="D9" s="104" t="s">
        <v>180</v>
      </c>
      <c r="E9" s="105"/>
      <c r="F9" s="105"/>
      <c r="G9" s="105"/>
      <c r="H9" s="106"/>
    </row>
    <row r="10" spans="1:8" ht="12.75">
      <c r="A10" s="81"/>
      <c r="B10" s="82"/>
      <c r="C10" s="83"/>
      <c r="D10" s="107"/>
      <c r="E10" s="108"/>
      <c r="F10" s="108"/>
      <c r="G10" s="108"/>
      <c r="H10" s="109"/>
    </row>
    <row r="11" spans="1:8" ht="12.75">
      <c r="A11" s="78" t="s">
        <v>3</v>
      </c>
      <c r="B11" s="79"/>
      <c r="C11" s="80"/>
      <c r="D11" s="112">
        <v>23601001</v>
      </c>
      <c r="E11" s="113"/>
      <c r="F11" s="113"/>
      <c r="G11" s="113"/>
      <c r="H11" s="114"/>
    </row>
    <row r="12" spans="1:8" ht="12.75">
      <c r="A12" s="81"/>
      <c r="B12" s="82"/>
      <c r="C12" s="83"/>
      <c r="D12" s="115"/>
      <c r="E12" s="116"/>
      <c r="F12" s="116"/>
      <c r="G12" s="116"/>
      <c r="H12" s="117"/>
    </row>
    <row r="13" spans="1:8" ht="12.75">
      <c r="A13" s="78" t="s">
        <v>4</v>
      </c>
      <c r="B13" s="79"/>
      <c r="C13" s="80"/>
      <c r="D13" s="112">
        <v>80642445</v>
      </c>
      <c r="E13" s="113"/>
      <c r="F13" s="113"/>
      <c r="G13" s="113"/>
      <c r="H13" s="114"/>
    </row>
    <row r="14" spans="1:8" ht="12.75">
      <c r="A14" s="81"/>
      <c r="B14" s="82"/>
      <c r="C14" s="83"/>
      <c r="D14" s="115"/>
      <c r="E14" s="116"/>
      <c r="F14" s="116"/>
      <c r="G14" s="116"/>
      <c r="H14" s="117"/>
    </row>
    <row r="15" spans="1:8" ht="12.75">
      <c r="A15" s="1"/>
      <c r="B15" s="1"/>
      <c r="C15" s="1"/>
      <c r="D15" s="1"/>
      <c r="E15" s="1"/>
      <c r="F15" s="1"/>
      <c r="G15" s="1"/>
      <c r="H15" s="1"/>
    </row>
    <row r="16" spans="1:14" ht="18.75" customHeight="1">
      <c r="A16" s="93" t="s">
        <v>5</v>
      </c>
      <c r="B16" s="99" t="s">
        <v>6</v>
      </c>
      <c r="C16" s="93" t="s">
        <v>170</v>
      </c>
      <c r="D16" s="122" t="s">
        <v>7</v>
      </c>
      <c r="E16" s="123"/>
      <c r="F16" s="123"/>
      <c r="G16" s="123"/>
      <c r="H16" s="123"/>
      <c r="I16" s="123"/>
      <c r="J16" s="123"/>
      <c r="K16" s="123"/>
      <c r="L16" s="124"/>
      <c r="M16" s="126" t="s">
        <v>8</v>
      </c>
      <c r="N16" s="96" t="s">
        <v>9</v>
      </c>
    </row>
    <row r="17" spans="1:14" ht="12.75" customHeight="1">
      <c r="A17" s="94"/>
      <c r="B17" s="100"/>
      <c r="C17" s="94"/>
      <c r="D17" s="96" t="s">
        <v>11</v>
      </c>
      <c r="E17" s="96" t="s">
        <v>12</v>
      </c>
      <c r="F17" s="96" t="s">
        <v>13</v>
      </c>
      <c r="G17" s="96" t="s">
        <v>14</v>
      </c>
      <c r="H17" s="96" t="s">
        <v>15</v>
      </c>
      <c r="I17" s="125" t="s">
        <v>16</v>
      </c>
      <c r="J17" s="96" t="s">
        <v>17</v>
      </c>
      <c r="K17" s="118" t="s">
        <v>10</v>
      </c>
      <c r="L17" s="119"/>
      <c r="M17" s="127"/>
      <c r="N17" s="97"/>
    </row>
    <row r="18" spans="1:14" ht="21.75" customHeight="1">
      <c r="A18" s="94"/>
      <c r="B18" s="100"/>
      <c r="C18" s="94"/>
      <c r="D18" s="129"/>
      <c r="E18" s="97"/>
      <c r="F18" s="97"/>
      <c r="G18" s="97"/>
      <c r="H18" s="97"/>
      <c r="I18" s="97"/>
      <c r="J18" s="97"/>
      <c r="K18" s="120"/>
      <c r="L18" s="121"/>
      <c r="M18" s="127"/>
      <c r="N18" s="97"/>
    </row>
    <row r="19" spans="1:14" ht="12.75">
      <c r="A19" s="94"/>
      <c r="B19" s="100"/>
      <c r="C19" s="94"/>
      <c r="D19" s="129"/>
      <c r="E19" s="97"/>
      <c r="F19" s="97"/>
      <c r="G19" s="97"/>
      <c r="H19" s="97"/>
      <c r="I19" s="97"/>
      <c r="J19" s="97"/>
      <c r="K19" s="96" t="s">
        <v>18</v>
      </c>
      <c r="L19" s="96" t="s">
        <v>19</v>
      </c>
      <c r="M19" s="127"/>
      <c r="N19" s="97"/>
    </row>
    <row r="20" spans="1:14" ht="12.75">
      <c r="A20" s="94"/>
      <c r="B20" s="100"/>
      <c r="C20" s="94"/>
      <c r="D20" s="129"/>
      <c r="E20" s="97"/>
      <c r="F20" s="97"/>
      <c r="G20" s="97"/>
      <c r="H20" s="97"/>
      <c r="I20" s="97"/>
      <c r="J20" s="97"/>
      <c r="K20" s="97"/>
      <c r="L20" s="97"/>
      <c r="M20" s="127"/>
      <c r="N20" s="97"/>
    </row>
    <row r="21" spans="1:14" ht="12.75">
      <c r="A21" s="94"/>
      <c r="B21" s="100"/>
      <c r="C21" s="94"/>
      <c r="D21" s="129"/>
      <c r="E21" s="97"/>
      <c r="F21" s="97"/>
      <c r="G21" s="97"/>
      <c r="H21" s="97"/>
      <c r="I21" s="97"/>
      <c r="J21" s="97"/>
      <c r="K21" s="97"/>
      <c r="L21" s="97"/>
      <c r="M21" s="127"/>
      <c r="N21" s="97"/>
    </row>
    <row r="22" spans="1:14" ht="12.75">
      <c r="A22" s="94"/>
      <c r="B22" s="100"/>
      <c r="C22" s="94"/>
      <c r="D22" s="129"/>
      <c r="E22" s="97"/>
      <c r="F22" s="97"/>
      <c r="G22" s="97"/>
      <c r="H22" s="97"/>
      <c r="I22" s="97"/>
      <c r="J22" s="97"/>
      <c r="K22" s="97"/>
      <c r="L22" s="97"/>
      <c r="M22" s="127"/>
      <c r="N22" s="97"/>
    </row>
    <row r="23" spans="1:14" ht="12.75">
      <c r="A23" s="94"/>
      <c r="B23" s="100"/>
      <c r="C23" s="94"/>
      <c r="D23" s="129"/>
      <c r="E23" s="97"/>
      <c r="F23" s="97"/>
      <c r="G23" s="97"/>
      <c r="H23" s="97"/>
      <c r="I23" s="97"/>
      <c r="J23" s="97"/>
      <c r="K23" s="97"/>
      <c r="L23" s="97"/>
      <c r="M23" s="127"/>
      <c r="N23" s="97"/>
    </row>
    <row r="24" spans="1:14" ht="12.75">
      <c r="A24" s="94"/>
      <c r="B24" s="100"/>
      <c r="C24" s="94"/>
      <c r="D24" s="129"/>
      <c r="E24" s="97"/>
      <c r="F24" s="97"/>
      <c r="G24" s="97"/>
      <c r="H24" s="97"/>
      <c r="I24" s="97"/>
      <c r="J24" s="97"/>
      <c r="K24" s="97"/>
      <c r="L24" s="97"/>
      <c r="M24" s="127"/>
      <c r="N24" s="97"/>
    </row>
    <row r="25" spans="1:14" ht="12.75">
      <c r="A25" s="94"/>
      <c r="B25" s="100"/>
      <c r="C25" s="94"/>
      <c r="D25" s="129"/>
      <c r="E25" s="97"/>
      <c r="F25" s="97"/>
      <c r="G25" s="97"/>
      <c r="H25" s="97"/>
      <c r="I25" s="97"/>
      <c r="J25" s="97"/>
      <c r="K25" s="97"/>
      <c r="L25" s="97"/>
      <c r="M25" s="127"/>
      <c r="N25" s="97"/>
    </row>
    <row r="26" spans="1:14" ht="30.75" customHeight="1">
      <c r="A26" s="95"/>
      <c r="B26" s="101"/>
      <c r="C26" s="95"/>
      <c r="D26" s="130"/>
      <c r="E26" s="98"/>
      <c r="F26" s="98"/>
      <c r="G26" s="98"/>
      <c r="H26" s="98"/>
      <c r="I26" s="98"/>
      <c r="J26" s="98"/>
      <c r="K26" s="98"/>
      <c r="L26" s="98"/>
      <c r="M26" s="128"/>
      <c r="N26" s="98"/>
    </row>
    <row r="27" spans="1:14" ht="12.75">
      <c r="A27" s="58">
        <v>1</v>
      </c>
      <c r="B27" s="58">
        <v>2</v>
      </c>
      <c r="C27" s="58">
        <v>3</v>
      </c>
      <c r="D27" s="58">
        <v>4</v>
      </c>
      <c r="E27" s="58">
        <v>5</v>
      </c>
      <c r="F27" s="58">
        <v>6</v>
      </c>
      <c r="G27" s="58">
        <v>7</v>
      </c>
      <c r="H27" s="58">
        <v>8</v>
      </c>
      <c r="I27" s="58">
        <v>9</v>
      </c>
      <c r="J27" s="58">
        <v>10</v>
      </c>
      <c r="K27" s="58">
        <v>11</v>
      </c>
      <c r="L27" s="58">
        <v>12</v>
      </c>
      <c r="M27" s="58">
        <v>13</v>
      </c>
      <c r="N27" s="58">
        <v>14</v>
      </c>
    </row>
    <row r="28" spans="1:14" ht="38.25">
      <c r="A28" s="75" t="s">
        <v>181</v>
      </c>
      <c r="B28" s="75" t="s">
        <v>182</v>
      </c>
      <c r="C28" s="59" t="s">
        <v>26</v>
      </c>
      <c r="D28" s="59">
        <v>1</v>
      </c>
      <c r="E28" s="59" t="s">
        <v>22</v>
      </c>
      <c r="F28" s="59" t="s">
        <v>28</v>
      </c>
      <c r="G28" s="59" t="s">
        <v>34</v>
      </c>
      <c r="H28" s="59" t="s">
        <v>31</v>
      </c>
      <c r="I28" s="60">
        <v>132</v>
      </c>
      <c r="J28" s="59" t="s">
        <v>32</v>
      </c>
      <c r="K28" s="61">
        <v>42005</v>
      </c>
      <c r="L28" s="61">
        <v>42339</v>
      </c>
      <c r="M28" s="59" t="s">
        <v>174</v>
      </c>
      <c r="N28" s="59"/>
    </row>
    <row r="29" spans="1:14" ht="40.5" customHeight="1">
      <c r="A29" s="75" t="s">
        <v>183</v>
      </c>
      <c r="B29" s="75" t="s">
        <v>182</v>
      </c>
      <c r="C29" s="59" t="s">
        <v>26</v>
      </c>
      <c r="D29" s="59">
        <v>3</v>
      </c>
      <c r="E29" s="59" t="s">
        <v>21</v>
      </c>
      <c r="F29" s="63" t="s">
        <v>28</v>
      </c>
      <c r="G29" s="59" t="s">
        <v>30</v>
      </c>
      <c r="H29" s="59" t="s">
        <v>31</v>
      </c>
      <c r="I29" s="60">
        <v>8</v>
      </c>
      <c r="J29" s="59" t="s">
        <v>32</v>
      </c>
      <c r="K29" s="61">
        <v>42005</v>
      </c>
      <c r="L29" s="61">
        <v>42339</v>
      </c>
      <c r="M29" s="59" t="s">
        <v>175</v>
      </c>
      <c r="N29" s="59"/>
    </row>
    <row r="30" spans="1:14" ht="0.75" customHeight="1" hidden="1">
      <c r="A30" s="59" t="s">
        <v>49</v>
      </c>
      <c r="B30" s="59" t="s">
        <v>20</v>
      </c>
      <c r="C30" s="59" t="s">
        <v>27</v>
      </c>
      <c r="D30" s="59"/>
      <c r="E30" s="59" t="s">
        <v>50</v>
      </c>
      <c r="F30" s="59" t="s">
        <v>29</v>
      </c>
      <c r="G30" s="59" t="s">
        <v>35</v>
      </c>
      <c r="H30" s="59">
        <v>2160</v>
      </c>
      <c r="I30" s="60">
        <v>0</v>
      </c>
      <c r="J30" s="59" t="s">
        <v>32</v>
      </c>
      <c r="K30" s="61">
        <v>41609</v>
      </c>
      <c r="L30" s="61">
        <v>41699</v>
      </c>
      <c r="M30" s="59" t="s">
        <v>48</v>
      </c>
      <c r="N30" s="59"/>
    </row>
    <row r="31" spans="1:14" ht="49.5" customHeight="1" hidden="1">
      <c r="A31" s="59" t="s">
        <v>49</v>
      </c>
      <c r="B31" s="59" t="s">
        <v>20</v>
      </c>
      <c r="C31" s="59" t="s">
        <v>27</v>
      </c>
      <c r="D31" s="59"/>
      <c r="E31" s="59" t="s">
        <v>51</v>
      </c>
      <c r="F31" s="59" t="s">
        <v>29</v>
      </c>
      <c r="G31" s="59" t="s">
        <v>35</v>
      </c>
      <c r="H31" s="59">
        <v>2160</v>
      </c>
      <c r="I31" s="60">
        <v>0</v>
      </c>
      <c r="J31" s="59" t="s">
        <v>32</v>
      </c>
      <c r="K31" s="61">
        <v>41609</v>
      </c>
      <c r="L31" s="61">
        <v>41699</v>
      </c>
      <c r="M31" s="59" t="s">
        <v>48</v>
      </c>
      <c r="N31" s="59"/>
    </row>
    <row r="32" spans="1:14" ht="38.25" hidden="1">
      <c r="A32" s="59" t="s">
        <v>49</v>
      </c>
      <c r="B32" s="59" t="s">
        <v>20</v>
      </c>
      <c r="C32" s="59" t="s">
        <v>27</v>
      </c>
      <c r="D32" s="59"/>
      <c r="E32" s="59" t="s">
        <v>50</v>
      </c>
      <c r="F32" s="59" t="s">
        <v>29</v>
      </c>
      <c r="G32" s="59" t="s">
        <v>35</v>
      </c>
      <c r="H32" s="59">
        <v>2184</v>
      </c>
      <c r="I32" s="60">
        <v>0</v>
      </c>
      <c r="J32" s="59" t="s">
        <v>32</v>
      </c>
      <c r="K32" s="61">
        <v>41730</v>
      </c>
      <c r="L32" s="61">
        <v>41791</v>
      </c>
      <c r="M32" s="59" t="s">
        <v>33</v>
      </c>
      <c r="N32" s="59"/>
    </row>
    <row r="33" spans="1:14" ht="38.25" hidden="1">
      <c r="A33" s="59" t="s">
        <v>49</v>
      </c>
      <c r="B33" s="59" t="s">
        <v>20</v>
      </c>
      <c r="C33" s="59" t="s">
        <v>27</v>
      </c>
      <c r="D33" s="59"/>
      <c r="E33" s="59" t="s">
        <v>51</v>
      </c>
      <c r="F33" s="59" t="s">
        <v>29</v>
      </c>
      <c r="G33" s="59" t="s">
        <v>35</v>
      </c>
      <c r="H33" s="59">
        <v>2184</v>
      </c>
      <c r="I33" s="60">
        <v>0</v>
      </c>
      <c r="J33" s="59" t="s">
        <v>32</v>
      </c>
      <c r="K33" s="61">
        <v>41730</v>
      </c>
      <c r="L33" s="61">
        <v>41791</v>
      </c>
      <c r="M33" s="59" t="s">
        <v>33</v>
      </c>
      <c r="N33" s="59"/>
    </row>
    <row r="34" spans="1:14" ht="88.5" customHeight="1">
      <c r="A34" s="75" t="s">
        <v>184</v>
      </c>
      <c r="B34" s="75" t="s">
        <v>182</v>
      </c>
      <c r="C34" s="59" t="s">
        <v>171</v>
      </c>
      <c r="D34" s="65">
        <v>4</v>
      </c>
      <c r="E34" s="59" t="s">
        <v>23</v>
      </c>
      <c r="F34" s="59" t="s">
        <v>176</v>
      </c>
      <c r="G34" s="65" t="s">
        <v>38</v>
      </c>
      <c r="H34" s="65">
        <v>12</v>
      </c>
      <c r="I34" s="66">
        <v>6</v>
      </c>
      <c r="J34" s="59" t="s">
        <v>32</v>
      </c>
      <c r="K34" s="67">
        <v>42005</v>
      </c>
      <c r="L34" s="67">
        <v>42339</v>
      </c>
      <c r="M34" s="59" t="s">
        <v>173</v>
      </c>
      <c r="N34" s="65"/>
    </row>
    <row r="35" spans="1:14" ht="101.25" customHeight="1" hidden="1">
      <c r="A35" s="75" t="s">
        <v>183</v>
      </c>
      <c r="B35" s="75" t="s">
        <v>182</v>
      </c>
      <c r="C35" s="59" t="s">
        <v>37</v>
      </c>
      <c r="D35" s="65"/>
      <c r="E35" s="59" t="s">
        <v>24</v>
      </c>
      <c r="F35" s="59" t="s">
        <v>39</v>
      </c>
      <c r="G35" s="65" t="s">
        <v>38</v>
      </c>
      <c r="H35" s="65">
        <v>12</v>
      </c>
      <c r="I35" s="66"/>
      <c r="J35" s="59" t="s">
        <v>32</v>
      </c>
      <c r="K35" s="67">
        <v>41640</v>
      </c>
      <c r="L35" s="67">
        <v>41974</v>
      </c>
      <c r="M35" s="59" t="s">
        <v>36</v>
      </c>
      <c r="N35" s="65"/>
    </row>
    <row r="36" spans="1:14" ht="89.25" customHeight="1">
      <c r="A36" s="75" t="s">
        <v>184</v>
      </c>
      <c r="B36" s="75" t="s">
        <v>182</v>
      </c>
      <c r="C36" s="59" t="s">
        <v>172</v>
      </c>
      <c r="D36" s="65">
        <v>5</v>
      </c>
      <c r="E36" s="62" t="s">
        <v>25</v>
      </c>
      <c r="F36" s="59" t="s">
        <v>176</v>
      </c>
      <c r="G36" s="65" t="s">
        <v>38</v>
      </c>
      <c r="H36" s="65">
        <v>12</v>
      </c>
      <c r="I36" s="66">
        <v>34</v>
      </c>
      <c r="J36" s="59" t="s">
        <v>32</v>
      </c>
      <c r="K36" s="67">
        <v>42005</v>
      </c>
      <c r="L36" s="67">
        <v>42339</v>
      </c>
      <c r="M36" s="59" t="s">
        <v>173</v>
      </c>
      <c r="N36" s="65"/>
    </row>
    <row r="37" spans="1:14" ht="61.5" customHeight="1">
      <c r="A37" s="75" t="s">
        <v>185</v>
      </c>
      <c r="B37" s="70"/>
      <c r="C37" s="70"/>
      <c r="D37" s="70"/>
      <c r="E37" s="59"/>
      <c r="F37" s="71"/>
      <c r="G37" s="65"/>
      <c r="H37" s="65"/>
      <c r="I37" s="72">
        <v>1</v>
      </c>
      <c r="J37" s="71"/>
      <c r="K37" s="67"/>
      <c r="L37" s="67"/>
      <c r="M37" s="59" t="s">
        <v>46</v>
      </c>
      <c r="N37" s="70"/>
    </row>
    <row r="38" spans="1:14" ht="54.75" customHeight="1">
      <c r="A38" s="75" t="s">
        <v>186</v>
      </c>
      <c r="B38" s="65"/>
      <c r="C38" s="65"/>
      <c r="D38" s="65"/>
      <c r="E38" s="59"/>
      <c r="F38" s="59"/>
      <c r="G38" s="65"/>
      <c r="H38" s="65"/>
      <c r="I38" s="73">
        <v>5</v>
      </c>
      <c r="J38" s="59"/>
      <c r="K38" s="67"/>
      <c r="L38" s="67"/>
      <c r="M38" s="59" t="s">
        <v>46</v>
      </c>
      <c r="N38" s="65"/>
    </row>
    <row r="39" spans="1:14" ht="54.75" customHeight="1">
      <c r="A39" s="75" t="s">
        <v>187</v>
      </c>
      <c r="B39" s="65"/>
      <c r="C39" s="65"/>
      <c r="D39" s="65"/>
      <c r="E39" s="59"/>
      <c r="F39" s="59"/>
      <c r="G39" s="65"/>
      <c r="H39" s="65"/>
      <c r="I39" s="73">
        <v>15</v>
      </c>
      <c r="J39" s="59"/>
      <c r="K39" s="67"/>
      <c r="L39" s="67"/>
      <c r="M39" s="59" t="s">
        <v>46</v>
      </c>
      <c r="N39" s="65"/>
    </row>
    <row r="40" spans="1:14" ht="52.5" customHeight="1">
      <c r="A40" s="75" t="s">
        <v>195</v>
      </c>
      <c r="B40" s="65"/>
      <c r="C40" s="65"/>
      <c r="D40" s="65"/>
      <c r="E40" s="59"/>
      <c r="F40" s="59"/>
      <c r="G40" s="65"/>
      <c r="H40" s="65"/>
      <c r="I40" s="66">
        <v>37.6</v>
      </c>
      <c r="J40" s="59"/>
      <c r="K40" s="67"/>
      <c r="L40" s="67"/>
      <c r="M40" s="59" t="s">
        <v>46</v>
      </c>
      <c r="N40" s="65"/>
    </row>
    <row r="41" spans="1:14" ht="52.5" customHeight="1">
      <c r="A41" s="75" t="s">
        <v>188</v>
      </c>
      <c r="B41" s="65"/>
      <c r="C41" s="65"/>
      <c r="D41" s="65"/>
      <c r="E41" s="59"/>
      <c r="F41" s="59"/>
      <c r="G41" s="65"/>
      <c r="H41" s="65"/>
      <c r="I41" s="66">
        <v>12.5</v>
      </c>
      <c r="J41" s="59"/>
      <c r="K41" s="67"/>
      <c r="L41" s="67"/>
      <c r="M41" s="59" t="s">
        <v>46</v>
      </c>
      <c r="N41" s="65"/>
    </row>
    <row r="42" spans="1:14" ht="52.5" customHeight="1">
      <c r="A42" s="75" t="s">
        <v>189</v>
      </c>
      <c r="B42" s="65"/>
      <c r="C42" s="65"/>
      <c r="D42" s="65"/>
      <c r="E42" s="59"/>
      <c r="F42" s="59"/>
      <c r="G42" s="65"/>
      <c r="H42" s="65"/>
      <c r="I42" s="66">
        <v>4</v>
      </c>
      <c r="J42" s="59"/>
      <c r="K42" s="67"/>
      <c r="L42" s="67"/>
      <c r="M42" s="59" t="s">
        <v>46</v>
      </c>
      <c r="N42" s="65"/>
    </row>
    <row r="43" spans="1:14" ht="52.5" customHeight="1">
      <c r="A43" s="75" t="s">
        <v>190</v>
      </c>
      <c r="B43" s="65"/>
      <c r="C43" s="65"/>
      <c r="D43" s="65"/>
      <c r="E43" s="59"/>
      <c r="F43" s="59"/>
      <c r="G43" s="65"/>
      <c r="H43" s="65"/>
      <c r="I43" s="66">
        <v>60</v>
      </c>
      <c r="J43" s="59"/>
      <c r="K43" s="67"/>
      <c r="L43" s="67"/>
      <c r="M43" s="59" t="s">
        <v>46</v>
      </c>
      <c r="N43" s="65"/>
    </row>
    <row r="44" spans="1:14" ht="52.5" customHeight="1">
      <c r="A44" s="75" t="s">
        <v>191</v>
      </c>
      <c r="B44" s="65"/>
      <c r="C44" s="65"/>
      <c r="D44" s="65"/>
      <c r="E44" s="59"/>
      <c r="F44" s="59"/>
      <c r="G44" s="65"/>
      <c r="H44" s="65"/>
      <c r="I44" s="66">
        <v>90</v>
      </c>
      <c r="J44" s="59"/>
      <c r="K44" s="67"/>
      <c r="L44" s="67"/>
      <c r="M44" s="59" t="s">
        <v>46</v>
      </c>
      <c r="N44" s="65"/>
    </row>
    <row r="45" spans="1:14" ht="52.5" customHeight="1">
      <c r="A45" s="75" t="s">
        <v>192</v>
      </c>
      <c r="B45" s="65"/>
      <c r="C45" s="65"/>
      <c r="D45" s="65"/>
      <c r="E45" s="59"/>
      <c r="F45" s="59"/>
      <c r="G45" s="65"/>
      <c r="H45" s="65"/>
      <c r="I45" s="66">
        <v>20</v>
      </c>
      <c r="J45" s="59"/>
      <c r="K45" s="67"/>
      <c r="L45" s="67"/>
      <c r="M45" s="59" t="s">
        <v>46</v>
      </c>
      <c r="N45" s="65"/>
    </row>
    <row r="46" spans="1:14" ht="55.5" customHeight="1">
      <c r="A46" s="75" t="s">
        <v>193</v>
      </c>
      <c r="B46" s="65"/>
      <c r="C46" s="65"/>
      <c r="D46" s="65"/>
      <c r="E46" s="59"/>
      <c r="F46" s="59"/>
      <c r="G46" s="65"/>
      <c r="H46" s="65"/>
      <c r="I46" s="66">
        <v>20</v>
      </c>
      <c r="J46" s="59"/>
      <c r="K46" s="67"/>
      <c r="L46" s="67"/>
      <c r="M46" s="59" t="s">
        <v>46</v>
      </c>
      <c r="N46" s="65"/>
    </row>
    <row r="47" spans="1:14" ht="54" customHeight="1">
      <c r="A47" s="75" t="s">
        <v>194</v>
      </c>
      <c r="B47" s="65"/>
      <c r="C47" s="65"/>
      <c r="D47" s="65"/>
      <c r="E47" s="59"/>
      <c r="F47" s="59"/>
      <c r="G47" s="65"/>
      <c r="H47" s="65"/>
      <c r="I47" s="66">
        <v>37.5</v>
      </c>
      <c r="J47" s="59"/>
      <c r="K47" s="67"/>
      <c r="L47" s="67"/>
      <c r="M47" s="59" t="s">
        <v>46</v>
      </c>
      <c r="N47" s="65"/>
    </row>
    <row r="48" spans="1:14" ht="14.25" customHeight="1">
      <c r="A48" s="68"/>
      <c r="B48" s="68"/>
      <c r="C48" s="68"/>
      <c r="D48" s="68"/>
      <c r="E48" s="68"/>
      <c r="F48" s="68"/>
      <c r="G48" s="68"/>
      <c r="H48" s="68"/>
      <c r="I48" s="69"/>
      <c r="J48" s="74"/>
      <c r="K48" s="68"/>
      <c r="L48" s="68"/>
      <c r="M48" s="64" t="s">
        <v>169</v>
      </c>
      <c r="N48" s="68"/>
    </row>
    <row r="49" spans="1:14" ht="39" customHeight="1">
      <c r="A49" s="68"/>
      <c r="B49" s="68"/>
      <c r="C49" s="68"/>
      <c r="D49" s="68"/>
      <c r="E49" s="68"/>
      <c r="F49" s="68"/>
      <c r="G49" s="68"/>
      <c r="H49" s="68"/>
      <c r="I49" s="69"/>
      <c r="J49" s="74"/>
      <c r="K49" s="68"/>
      <c r="L49" s="68"/>
      <c r="M49" s="64" t="s">
        <v>177</v>
      </c>
      <c r="N49" s="68"/>
    </row>
    <row r="50" spans="1:14" ht="51.75" customHeight="1">
      <c r="A50" s="65"/>
      <c r="B50" s="65"/>
      <c r="C50" s="65"/>
      <c r="D50" s="65"/>
      <c r="E50" s="65"/>
      <c r="F50" s="65"/>
      <c r="G50" s="65"/>
      <c r="H50" s="65"/>
      <c r="I50" s="60">
        <v>482.6</v>
      </c>
      <c r="J50" s="65"/>
      <c r="K50" s="65"/>
      <c r="L50" s="65"/>
      <c r="M50" s="59" t="s">
        <v>47</v>
      </c>
      <c r="N50" s="65"/>
    </row>
    <row r="54" spans="1:12" ht="19.5" customHeight="1">
      <c r="A54" s="90" t="s">
        <v>196</v>
      </c>
      <c r="B54" s="91"/>
      <c r="C54" s="91"/>
      <c r="D54" s="91"/>
      <c r="E54" s="91"/>
      <c r="G54" s="92" t="s">
        <v>43</v>
      </c>
      <c r="H54" s="92"/>
      <c r="J54" s="77" t="s">
        <v>197</v>
      </c>
      <c r="K54" s="77"/>
      <c r="L54" s="77"/>
    </row>
    <row r="55" spans="1:12" ht="19.5" customHeight="1">
      <c r="A55" s="110" t="s">
        <v>42</v>
      </c>
      <c r="B55" s="110"/>
      <c r="C55" s="110"/>
      <c r="D55" s="110"/>
      <c r="E55" s="110"/>
      <c r="G55" s="111" t="s">
        <v>40</v>
      </c>
      <c r="H55" s="111"/>
      <c r="J55" s="111" t="s">
        <v>41</v>
      </c>
      <c r="K55" s="111"/>
      <c r="L55" s="111"/>
    </row>
    <row r="57" ht="12.75">
      <c r="F57" t="s">
        <v>44</v>
      </c>
    </row>
    <row r="58" spans="9:13" ht="12.75" customHeight="1">
      <c r="I58" s="103" t="s">
        <v>45</v>
      </c>
      <c r="J58" s="103"/>
      <c r="K58" s="103"/>
      <c r="L58" s="103"/>
      <c r="M58" s="103"/>
    </row>
    <row r="59" spans="9:13" ht="12.75">
      <c r="I59" s="103"/>
      <c r="J59" s="103"/>
      <c r="K59" s="103"/>
      <c r="L59" s="103"/>
      <c r="M59" s="103"/>
    </row>
    <row r="60" spans="9:13" ht="12.75">
      <c r="I60" s="102" t="s">
        <v>199</v>
      </c>
      <c r="J60" s="102"/>
      <c r="K60" s="102"/>
      <c r="L60" s="102"/>
      <c r="M60" s="102"/>
    </row>
    <row r="61" spans="9:13" ht="12.75">
      <c r="I61" s="102" t="s">
        <v>198</v>
      </c>
      <c r="J61" s="102"/>
      <c r="K61" s="102"/>
      <c r="L61" s="102"/>
      <c r="M61" s="102"/>
    </row>
    <row r="62" spans="9:13" ht="12.75">
      <c r="I62" s="102"/>
      <c r="J62" s="102"/>
      <c r="K62" s="102"/>
      <c r="L62" s="102"/>
      <c r="M62" s="102"/>
    </row>
  </sheetData>
  <sheetProtection/>
  <mergeCells count="37">
    <mergeCell ref="N16:N26"/>
    <mergeCell ref="K17:L18"/>
    <mergeCell ref="D16:L16"/>
    <mergeCell ref="I17:I26"/>
    <mergeCell ref="J17:J26"/>
    <mergeCell ref="K19:K26"/>
    <mergeCell ref="L19:L26"/>
    <mergeCell ref="E17:E26"/>
    <mergeCell ref="M16:M26"/>
    <mergeCell ref="D17:D26"/>
    <mergeCell ref="D9:H10"/>
    <mergeCell ref="A55:E55"/>
    <mergeCell ref="G55:H55"/>
    <mergeCell ref="J55:L55"/>
    <mergeCell ref="F17:F26"/>
    <mergeCell ref="A9:C10"/>
    <mergeCell ref="A11:C12"/>
    <mergeCell ref="D11:H12"/>
    <mergeCell ref="A13:C14"/>
    <mergeCell ref="D13:H14"/>
    <mergeCell ref="H17:H26"/>
    <mergeCell ref="G17:G26"/>
    <mergeCell ref="B16:B26"/>
    <mergeCell ref="I61:M61"/>
    <mergeCell ref="I62:M62"/>
    <mergeCell ref="I60:M60"/>
    <mergeCell ref="I58:M59"/>
    <mergeCell ref="B1:G4"/>
    <mergeCell ref="A5:C6"/>
    <mergeCell ref="D5:H6"/>
    <mergeCell ref="A7:C8"/>
    <mergeCell ref="D7:H8"/>
    <mergeCell ref="J54:L54"/>
    <mergeCell ref="A54:E54"/>
    <mergeCell ref="G54:H54"/>
    <mergeCell ref="A16:A26"/>
    <mergeCell ref="C16:C26"/>
  </mergeCells>
  <printOptions/>
  <pageMargins left="0.5905511811023623" right="0.1968503937007874" top="0.1968503937007874" bottom="0.1968503937007874" header="0.196850393700787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1">
      <selection activeCell="C51" sqref="C51"/>
    </sheetView>
  </sheetViews>
  <sheetFormatPr defaultColWidth="9.140625" defaultRowHeight="12.75"/>
  <cols>
    <col min="1" max="1" width="14.8515625" style="0" customWidth="1"/>
    <col min="2" max="2" width="21.140625" style="0" customWidth="1"/>
    <col min="3" max="3" width="11.7109375" style="0" customWidth="1"/>
    <col min="4" max="4" width="10.140625" style="0" customWidth="1"/>
    <col min="5" max="5" width="10.28125" style="0" customWidth="1"/>
    <col min="6" max="6" width="9.421875" style="0" customWidth="1"/>
    <col min="7" max="7" width="8.421875" style="0" customWidth="1"/>
    <col min="8" max="8" width="10.28125" style="0" customWidth="1"/>
    <col min="9" max="9" width="9.7109375" style="0" customWidth="1"/>
    <col min="10" max="10" width="9.421875" style="0" customWidth="1"/>
    <col min="11" max="11" width="10.140625" style="0" customWidth="1"/>
    <col min="12" max="12" width="10.421875" style="0" customWidth="1"/>
    <col min="13" max="13" width="13.57421875" style="0" customWidth="1"/>
    <col min="14" max="14" width="9.7109375" style="0" customWidth="1"/>
  </cols>
  <sheetData>
    <row r="1" spans="1:14" ht="18.75">
      <c r="A1" s="150" t="s">
        <v>52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</row>
    <row r="2" spans="1:14" ht="18.75">
      <c r="A2" s="150" t="s">
        <v>53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</row>
    <row r="3" spans="1:14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>
      <c r="A4" s="3" t="s">
        <v>54</v>
      </c>
      <c r="B4" s="3" t="s">
        <v>55</v>
      </c>
      <c r="C4" s="151" t="s">
        <v>56</v>
      </c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</row>
    <row r="5" spans="1:14" ht="36">
      <c r="A5" s="4"/>
      <c r="B5" s="5"/>
      <c r="C5" s="6" t="s">
        <v>57</v>
      </c>
      <c r="D5" s="152" t="s">
        <v>58</v>
      </c>
      <c r="E5" s="153"/>
      <c r="F5" s="153"/>
      <c r="G5" s="153"/>
      <c r="H5" s="153"/>
      <c r="I5" s="153"/>
      <c r="J5" s="153"/>
      <c r="K5" s="153"/>
      <c r="L5" s="153"/>
      <c r="M5" s="154"/>
      <c r="N5" s="7" t="s">
        <v>59</v>
      </c>
    </row>
    <row r="6" spans="1:14" ht="24">
      <c r="A6" s="8"/>
      <c r="B6" s="9"/>
      <c r="C6" s="6"/>
      <c r="D6" s="10" t="s">
        <v>60</v>
      </c>
      <c r="E6" s="10" t="s">
        <v>61</v>
      </c>
      <c r="F6" s="10" t="s">
        <v>62</v>
      </c>
      <c r="G6" s="10" t="s">
        <v>63</v>
      </c>
      <c r="H6" s="10" t="s">
        <v>64</v>
      </c>
      <c r="I6" s="10" t="s">
        <v>65</v>
      </c>
      <c r="J6" s="10" t="s">
        <v>66</v>
      </c>
      <c r="K6" s="11" t="s">
        <v>168</v>
      </c>
      <c r="L6" s="12" t="s">
        <v>67</v>
      </c>
      <c r="M6" s="11">
        <v>1</v>
      </c>
      <c r="N6" s="7"/>
    </row>
    <row r="7" spans="1:14" ht="15.75">
      <c r="A7" s="146" t="s">
        <v>68</v>
      </c>
      <c r="B7" s="147"/>
      <c r="C7" s="57">
        <v>4260900</v>
      </c>
      <c r="D7" s="4">
        <v>207045</v>
      </c>
      <c r="E7" s="4">
        <v>2070450</v>
      </c>
      <c r="F7" s="4"/>
      <c r="G7" s="4"/>
      <c r="H7" s="4"/>
      <c r="I7" s="4"/>
      <c r="J7" s="4"/>
      <c r="K7" s="4"/>
      <c r="L7" s="4"/>
      <c r="M7" s="14">
        <v>4140900</v>
      </c>
      <c r="N7" s="14">
        <f>N8+N9+N17+N25+N38+N59+N62</f>
        <v>60000</v>
      </c>
    </row>
    <row r="8" spans="1:14" ht="15.75">
      <c r="A8" s="15" t="s">
        <v>69</v>
      </c>
      <c r="B8" s="13"/>
      <c r="C8" s="4">
        <v>14200</v>
      </c>
      <c r="D8" s="16">
        <v>4200</v>
      </c>
      <c r="E8" s="4"/>
      <c r="F8" s="4"/>
      <c r="G8" s="4"/>
      <c r="H8" s="4"/>
      <c r="I8" s="16">
        <v>10000</v>
      </c>
      <c r="J8" s="4"/>
      <c r="K8" s="4"/>
      <c r="L8" s="4"/>
      <c r="M8" s="4">
        <v>14200</v>
      </c>
      <c r="N8" s="4"/>
    </row>
    <row r="9" spans="1:14" ht="15.75">
      <c r="A9" s="148" t="s">
        <v>70</v>
      </c>
      <c r="B9" s="149"/>
      <c r="C9" s="4">
        <f>SUM(C10:C16)</f>
        <v>74000</v>
      </c>
      <c r="D9" s="4"/>
      <c r="E9" s="4"/>
      <c r="F9" s="4"/>
      <c r="G9" s="4"/>
      <c r="H9" s="4"/>
      <c r="I9" s="4"/>
      <c r="J9" s="4"/>
      <c r="K9" s="4"/>
      <c r="L9" s="4"/>
      <c r="M9" s="4">
        <f>SUM(M10:M16)</f>
        <v>64000</v>
      </c>
      <c r="N9" s="4">
        <v>10000</v>
      </c>
    </row>
    <row r="10" spans="1:14" ht="63.75">
      <c r="A10" s="17" t="s">
        <v>71</v>
      </c>
      <c r="B10" s="18" t="s">
        <v>72</v>
      </c>
      <c r="C10" s="19">
        <f>M10+N10</f>
        <v>16006</v>
      </c>
      <c r="D10" s="19"/>
      <c r="E10" s="19"/>
      <c r="F10" s="20">
        <v>16006</v>
      </c>
      <c r="G10" s="19"/>
      <c r="H10" s="19"/>
      <c r="I10" s="19"/>
      <c r="J10" s="19"/>
      <c r="K10" s="19"/>
      <c r="L10" s="19"/>
      <c r="M10" s="19">
        <f aca="true" t="shared" si="0" ref="M10:M16">SUM(D10:L10)</f>
        <v>16006</v>
      </c>
      <c r="N10" s="19"/>
    </row>
    <row r="11" spans="1:14" ht="63.75">
      <c r="A11" s="17" t="s">
        <v>73</v>
      </c>
      <c r="B11" s="18" t="s">
        <v>74</v>
      </c>
      <c r="C11" s="19">
        <f>M11+N11</f>
        <v>4000</v>
      </c>
      <c r="D11" s="19"/>
      <c r="E11" s="19"/>
      <c r="F11" s="21"/>
      <c r="G11" s="19"/>
      <c r="H11" s="19"/>
      <c r="I11" s="19"/>
      <c r="J11" s="19"/>
      <c r="K11" s="19"/>
      <c r="L11" s="19"/>
      <c r="M11" s="19">
        <f t="shared" si="0"/>
        <v>0</v>
      </c>
      <c r="N11" s="19">
        <v>4000</v>
      </c>
    </row>
    <row r="12" spans="1:14" ht="102">
      <c r="A12" s="17" t="s">
        <v>75</v>
      </c>
      <c r="B12" s="22" t="s">
        <v>76</v>
      </c>
      <c r="C12" s="19">
        <v>8850</v>
      </c>
      <c r="D12" s="19"/>
      <c r="E12" s="19"/>
      <c r="F12" s="19">
        <v>8850</v>
      </c>
      <c r="G12" s="19"/>
      <c r="H12" s="19"/>
      <c r="I12" s="19"/>
      <c r="J12" s="19"/>
      <c r="K12" s="19"/>
      <c r="L12" s="19"/>
      <c r="M12" s="19">
        <f t="shared" si="0"/>
        <v>8850</v>
      </c>
      <c r="N12" s="19" t="s">
        <v>77</v>
      </c>
    </row>
    <row r="13" spans="1:14" ht="51">
      <c r="A13" s="17" t="s">
        <v>78</v>
      </c>
      <c r="B13" s="22" t="s">
        <v>79</v>
      </c>
      <c r="C13" s="19">
        <f>M13+N13</f>
        <v>29400</v>
      </c>
      <c r="D13" s="19"/>
      <c r="E13" s="19">
        <v>29400</v>
      </c>
      <c r="F13" s="19"/>
      <c r="G13" s="19"/>
      <c r="H13" s="19"/>
      <c r="I13" s="19"/>
      <c r="J13" s="19"/>
      <c r="K13" s="19"/>
      <c r="L13" s="19"/>
      <c r="M13" s="19">
        <f t="shared" si="0"/>
        <v>29400</v>
      </c>
      <c r="N13" s="19"/>
    </row>
    <row r="14" spans="1:14" ht="38.25">
      <c r="A14" s="17" t="s">
        <v>80</v>
      </c>
      <c r="B14" s="22" t="s">
        <v>81</v>
      </c>
      <c r="C14" s="19">
        <f>M14+N14</f>
        <v>6144</v>
      </c>
      <c r="D14" s="19">
        <v>6144</v>
      </c>
      <c r="E14" s="19"/>
      <c r="F14" s="19"/>
      <c r="G14" s="19"/>
      <c r="H14" s="19"/>
      <c r="I14" s="19"/>
      <c r="J14" s="19"/>
      <c r="K14" s="19"/>
      <c r="L14" s="19"/>
      <c r="M14" s="19">
        <f t="shared" si="0"/>
        <v>6144</v>
      </c>
      <c r="N14" s="19"/>
    </row>
    <row r="15" spans="1:14" ht="51">
      <c r="A15" s="17" t="s">
        <v>82</v>
      </c>
      <c r="B15" s="22"/>
      <c r="C15" s="19">
        <f>M15+N15</f>
        <v>3600</v>
      </c>
      <c r="D15" s="19">
        <v>3600</v>
      </c>
      <c r="E15" s="19"/>
      <c r="F15" s="19"/>
      <c r="G15" s="19"/>
      <c r="H15" s="19"/>
      <c r="I15" s="19"/>
      <c r="J15" s="19"/>
      <c r="K15" s="19"/>
      <c r="L15" s="19"/>
      <c r="M15" s="19">
        <f t="shared" si="0"/>
        <v>3600</v>
      </c>
      <c r="N15" s="19"/>
    </row>
    <row r="16" spans="1:14" ht="63.75">
      <c r="A16" s="17" t="s">
        <v>83</v>
      </c>
      <c r="B16" s="23" t="s">
        <v>84</v>
      </c>
      <c r="C16" s="19">
        <f>M16+N16</f>
        <v>6000</v>
      </c>
      <c r="D16" s="19"/>
      <c r="E16" s="19"/>
      <c r="F16" s="19"/>
      <c r="G16" s="19"/>
      <c r="H16" s="19"/>
      <c r="I16" s="19"/>
      <c r="J16" s="19"/>
      <c r="K16" s="19"/>
      <c r="L16" s="19"/>
      <c r="M16" s="19">
        <f t="shared" si="0"/>
        <v>0</v>
      </c>
      <c r="N16" s="19">
        <v>6000</v>
      </c>
    </row>
    <row r="17" spans="1:14" ht="15.75" customHeight="1">
      <c r="A17" s="136" t="s">
        <v>85</v>
      </c>
      <c r="B17" s="137"/>
      <c r="C17" s="4">
        <f>C18+C19+C20+C21+C24+C23+C22</f>
        <v>958300</v>
      </c>
      <c r="D17" s="4"/>
      <c r="E17" s="4"/>
      <c r="F17" s="4"/>
      <c r="G17" s="4"/>
      <c r="H17" s="4"/>
      <c r="I17" s="4"/>
      <c r="J17" s="4"/>
      <c r="K17" s="4"/>
      <c r="L17" s="4"/>
      <c r="M17" s="24">
        <f>SUM(M18:M23)</f>
        <v>958300</v>
      </c>
      <c r="N17" s="4"/>
    </row>
    <row r="18" spans="1:14" ht="15.75">
      <c r="A18" s="25" t="s">
        <v>86</v>
      </c>
      <c r="B18" s="25" t="s">
        <v>87</v>
      </c>
      <c r="C18" s="19">
        <f aca="true" t="shared" si="1" ref="C18:C23">M18+N18</f>
        <v>128000</v>
      </c>
      <c r="D18" s="16"/>
      <c r="E18" s="16"/>
      <c r="F18" s="16">
        <v>128000</v>
      </c>
      <c r="G18" s="16"/>
      <c r="H18" s="16"/>
      <c r="I18" s="16"/>
      <c r="J18" s="16"/>
      <c r="K18" s="16"/>
      <c r="L18" s="16"/>
      <c r="M18" s="19">
        <f aca="true" t="shared" si="2" ref="M18:M24">SUM(D18:L18)</f>
        <v>128000</v>
      </c>
      <c r="N18" s="26"/>
    </row>
    <row r="19" spans="1:14" ht="15.75">
      <c r="A19" s="25" t="s">
        <v>88</v>
      </c>
      <c r="B19" s="25" t="s">
        <v>89</v>
      </c>
      <c r="C19" s="19">
        <f t="shared" si="1"/>
        <v>155000</v>
      </c>
      <c r="D19" s="16"/>
      <c r="E19" s="16"/>
      <c r="F19" s="16"/>
      <c r="G19" s="16"/>
      <c r="H19" s="16"/>
      <c r="I19" s="16"/>
      <c r="J19" s="16">
        <v>155000</v>
      </c>
      <c r="K19" s="16"/>
      <c r="L19" s="16"/>
      <c r="M19" s="19">
        <f t="shared" si="2"/>
        <v>155000</v>
      </c>
      <c r="N19" s="26"/>
    </row>
    <row r="20" spans="1:14" ht="15.75">
      <c r="A20" s="25" t="s">
        <v>90</v>
      </c>
      <c r="B20" s="25" t="s">
        <v>91</v>
      </c>
      <c r="C20" s="19">
        <f t="shared" si="1"/>
        <v>3800</v>
      </c>
      <c r="D20" s="16"/>
      <c r="E20" s="16"/>
      <c r="F20" s="16"/>
      <c r="G20" s="16">
        <v>3800</v>
      </c>
      <c r="H20" s="16"/>
      <c r="I20" s="16"/>
      <c r="J20" s="16"/>
      <c r="K20" s="16"/>
      <c r="L20" s="16"/>
      <c r="M20" s="19">
        <f t="shared" si="2"/>
        <v>3800</v>
      </c>
      <c r="N20" s="26"/>
    </row>
    <row r="21" spans="1:14" ht="15.75">
      <c r="A21" s="25" t="s">
        <v>92</v>
      </c>
      <c r="B21" s="25" t="s">
        <v>93</v>
      </c>
      <c r="C21" s="19">
        <f t="shared" si="1"/>
        <v>4200</v>
      </c>
      <c r="D21" s="16"/>
      <c r="E21" s="16"/>
      <c r="F21" s="16"/>
      <c r="G21" s="16">
        <v>4200</v>
      </c>
      <c r="H21" s="16"/>
      <c r="I21" s="16"/>
      <c r="J21" s="16"/>
      <c r="K21" s="16"/>
      <c r="L21" s="16"/>
      <c r="M21" s="19">
        <f t="shared" si="2"/>
        <v>4200</v>
      </c>
      <c r="N21" s="27"/>
    </row>
    <row r="22" spans="1:14" ht="15.75">
      <c r="A22" s="25" t="s">
        <v>86</v>
      </c>
      <c r="B22" s="25"/>
      <c r="C22" s="19">
        <f t="shared" si="1"/>
        <v>548800</v>
      </c>
      <c r="D22" s="16"/>
      <c r="E22" s="16"/>
      <c r="F22" s="16">
        <v>548800</v>
      </c>
      <c r="G22" s="16"/>
      <c r="H22" s="16"/>
      <c r="I22" s="16"/>
      <c r="J22" s="16"/>
      <c r="K22" s="16"/>
      <c r="L22" s="16"/>
      <c r="M22" s="19">
        <f t="shared" si="2"/>
        <v>548800</v>
      </c>
      <c r="N22" s="27"/>
    </row>
    <row r="23" spans="1:14" ht="15.75">
      <c r="A23" s="25" t="s">
        <v>94</v>
      </c>
      <c r="B23" s="25"/>
      <c r="C23" s="19">
        <f t="shared" si="1"/>
        <v>118500</v>
      </c>
      <c r="D23" s="16"/>
      <c r="E23" s="16">
        <v>118500</v>
      </c>
      <c r="F23" s="16"/>
      <c r="G23" s="16"/>
      <c r="H23" s="16"/>
      <c r="I23" s="16"/>
      <c r="J23" s="16"/>
      <c r="K23" s="16"/>
      <c r="L23" s="16"/>
      <c r="M23" s="19">
        <f t="shared" si="2"/>
        <v>118500</v>
      </c>
      <c r="N23" s="27"/>
    </row>
    <row r="24" spans="1:14" ht="15.75">
      <c r="A24" s="25" t="s">
        <v>95</v>
      </c>
      <c r="B24" s="25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9">
        <f t="shared" si="2"/>
        <v>0</v>
      </c>
      <c r="N24" s="27"/>
    </row>
    <row r="25" spans="1:14" ht="15.75" customHeight="1">
      <c r="A25" s="136" t="s">
        <v>96</v>
      </c>
      <c r="B25" s="137"/>
      <c r="C25" s="28">
        <f>SUM(C26:C37)</f>
        <v>325100</v>
      </c>
      <c r="D25" s="28"/>
      <c r="E25" s="28"/>
      <c r="F25" s="28"/>
      <c r="G25" s="28"/>
      <c r="H25" s="28"/>
      <c r="I25" s="28"/>
      <c r="J25" s="28"/>
      <c r="K25" s="28"/>
      <c r="L25" s="28"/>
      <c r="M25" s="24">
        <f>SUM(M26:M37)</f>
        <v>325100</v>
      </c>
      <c r="N25" s="28"/>
    </row>
    <row r="26" spans="1:14" ht="15.75">
      <c r="A26" s="23" t="s">
        <v>97</v>
      </c>
      <c r="B26" s="25" t="s">
        <v>98</v>
      </c>
      <c r="C26" s="19">
        <f>M26+N26</f>
        <v>20000</v>
      </c>
      <c r="D26" s="29">
        <v>20000</v>
      </c>
      <c r="E26" s="29"/>
      <c r="F26" s="29"/>
      <c r="G26" s="29"/>
      <c r="H26" s="29"/>
      <c r="I26" s="29"/>
      <c r="J26" s="29"/>
      <c r="K26" s="29"/>
      <c r="L26" s="29"/>
      <c r="M26" s="19">
        <f>SUM(D26:L26)</f>
        <v>20000</v>
      </c>
      <c r="N26" s="16"/>
    </row>
    <row r="27" spans="1:14" ht="35.25" customHeight="1">
      <c r="A27" s="25" t="s">
        <v>99</v>
      </c>
      <c r="B27" s="25" t="s">
        <v>100</v>
      </c>
      <c r="C27" s="19">
        <f>M27+N27</f>
        <v>44500</v>
      </c>
      <c r="D27" s="29"/>
      <c r="E27" s="29">
        <v>44500</v>
      </c>
      <c r="F27" s="29"/>
      <c r="G27" s="29"/>
      <c r="H27" s="29"/>
      <c r="I27" s="29"/>
      <c r="J27" s="29"/>
      <c r="K27" s="29"/>
      <c r="L27" s="29"/>
      <c r="M27" s="19">
        <f>SUM(D27:L27)</f>
        <v>44500</v>
      </c>
      <c r="N27" s="16"/>
    </row>
    <row r="28" spans="1:14" ht="15.75" customHeight="1">
      <c r="A28" s="138" t="s">
        <v>101</v>
      </c>
      <c r="B28" s="140" t="s">
        <v>102</v>
      </c>
      <c r="C28" s="142">
        <f>M28+N28</f>
        <v>21700</v>
      </c>
      <c r="D28" s="144">
        <v>21700</v>
      </c>
      <c r="E28" s="144"/>
      <c r="F28" s="30"/>
      <c r="G28" s="30"/>
      <c r="H28" s="30"/>
      <c r="I28" s="30"/>
      <c r="J28" s="30"/>
      <c r="K28" s="30"/>
      <c r="L28" s="30"/>
      <c r="M28" s="142">
        <f>SUM(D28:L28)</f>
        <v>21700</v>
      </c>
      <c r="N28" s="134"/>
    </row>
    <row r="29" spans="1:14" ht="21.75" customHeight="1">
      <c r="A29" s="139"/>
      <c r="B29" s="141"/>
      <c r="C29" s="143"/>
      <c r="D29" s="145"/>
      <c r="E29" s="145"/>
      <c r="F29" s="31"/>
      <c r="G29" s="31"/>
      <c r="H29" s="31"/>
      <c r="I29" s="31"/>
      <c r="J29" s="31"/>
      <c r="K29" s="31"/>
      <c r="L29" s="31"/>
      <c r="M29" s="143"/>
      <c r="N29" s="135"/>
    </row>
    <row r="30" spans="1:14" ht="51.75">
      <c r="A30" s="23" t="s">
        <v>103</v>
      </c>
      <c r="B30" s="32" t="s">
        <v>104</v>
      </c>
      <c r="C30" s="19">
        <f aca="true" t="shared" si="3" ref="C30:C37">M30+N30</f>
        <v>13000</v>
      </c>
      <c r="D30" s="29">
        <v>13000</v>
      </c>
      <c r="E30" s="29"/>
      <c r="F30" s="29"/>
      <c r="G30" s="29"/>
      <c r="H30" s="29"/>
      <c r="I30" s="29"/>
      <c r="J30" s="29"/>
      <c r="K30" s="29"/>
      <c r="L30" s="29"/>
      <c r="M30" s="19">
        <f aca="true" t="shared" si="4" ref="M30:M37">SUM(D30:L30)</f>
        <v>13000</v>
      </c>
      <c r="N30" s="16"/>
    </row>
    <row r="31" spans="1:14" ht="90">
      <c r="A31" s="23" t="s">
        <v>105</v>
      </c>
      <c r="B31" s="25" t="s">
        <v>106</v>
      </c>
      <c r="C31" s="19">
        <f t="shared" si="3"/>
        <v>0</v>
      </c>
      <c r="D31" s="33"/>
      <c r="E31" s="33"/>
      <c r="F31" s="33"/>
      <c r="G31" s="33"/>
      <c r="H31" s="33"/>
      <c r="I31" s="33"/>
      <c r="J31" s="33"/>
      <c r="K31" s="33"/>
      <c r="L31" s="33"/>
      <c r="M31" s="19">
        <f t="shared" si="4"/>
        <v>0</v>
      </c>
      <c r="N31" s="16"/>
    </row>
    <row r="32" spans="1:14" ht="51.75">
      <c r="A32" s="23" t="s">
        <v>107</v>
      </c>
      <c r="B32" s="23" t="s">
        <v>108</v>
      </c>
      <c r="C32" s="19">
        <f t="shared" si="3"/>
        <v>0</v>
      </c>
      <c r="D32" s="33"/>
      <c r="E32" s="33"/>
      <c r="F32" s="33"/>
      <c r="G32" s="33"/>
      <c r="H32" s="33"/>
      <c r="I32" s="33"/>
      <c r="J32" s="33"/>
      <c r="K32" s="33"/>
      <c r="L32" s="33"/>
      <c r="M32" s="19">
        <f t="shared" si="4"/>
        <v>0</v>
      </c>
      <c r="N32" s="16"/>
    </row>
    <row r="33" spans="1:14" ht="128.25">
      <c r="A33" s="23" t="s">
        <v>109</v>
      </c>
      <c r="B33" s="34" t="s">
        <v>110</v>
      </c>
      <c r="C33" s="19">
        <f t="shared" si="3"/>
        <v>0</v>
      </c>
      <c r="D33" s="33"/>
      <c r="E33" s="33"/>
      <c r="F33" s="33"/>
      <c r="G33" s="33"/>
      <c r="H33" s="33"/>
      <c r="I33" s="33"/>
      <c r="J33" s="33"/>
      <c r="K33" s="33"/>
      <c r="L33" s="33"/>
      <c r="M33" s="19">
        <f t="shared" si="4"/>
        <v>0</v>
      </c>
      <c r="N33" s="16"/>
    </row>
    <row r="34" spans="1:14" ht="39">
      <c r="A34" s="23" t="s">
        <v>111</v>
      </c>
      <c r="B34" s="23" t="s">
        <v>112</v>
      </c>
      <c r="C34" s="19">
        <f t="shared" si="3"/>
        <v>18000</v>
      </c>
      <c r="D34" s="33">
        <v>18000</v>
      </c>
      <c r="E34" s="33"/>
      <c r="F34" s="33"/>
      <c r="G34" s="33"/>
      <c r="H34" s="33"/>
      <c r="I34" s="33"/>
      <c r="J34" s="33"/>
      <c r="K34" s="33"/>
      <c r="L34" s="33"/>
      <c r="M34" s="19">
        <f t="shared" si="4"/>
        <v>18000</v>
      </c>
      <c r="N34" s="16"/>
    </row>
    <row r="35" spans="1:14" ht="51.75">
      <c r="A35" s="23" t="s">
        <v>113</v>
      </c>
      <c r="B35" s="35" t="s">
        <v>114</v>
      </c>
      <c r="C35" s="19">
        <f t="shared" si="3"/>
        <v>7700</v>
      </c>
      <c r="D35" s="36">
        <v>7700</v>
      </c>
      <c r="E35" s="36"/>
      <c r="F35" s="36"/>
      <c r="G35" s="36"/>
      <c r="H35" s="36"/>
      <c r="I35" s="36"/>
      <c r="J35" s="36"/>
      <c r="K35" s="36"/>
      <c r="L35" s="36"/>
      <c r="M35" s="19">
        <f t="shared" si="4"/>
        <v>7700</v>
      </c>
      <c r="N35" s="16"/>
    </row>
    <row r="36" spans="1:14" ht="64.5">
      <c r="A36" s="23" t="s">
        <v>115</v>
      </c>
      <c r="B36" s="23" t="s">
        <v>116</v>
      </c>
      <c r="C36" s="19">
        <f t="shared" si="3"/>
        <v>5000</v>
      </c>
      <c r="D36" s="16">
        <v>5000</v>
      </c>
      <c r="E36" s="16"/>
      <c r="F36" s="16"/>
      <c r="G36" s="16"/>
      <c r="H36" s="16"/>
      <c r="I36" s="16"/>
      <c r="J36" s="16"/>
      <c r="K36" s="16"/>
      <c r="L36" s="16"/>
      <c r="M36" s="19">
        <f t="shared" si="4"/>
        <v>5000</v>
      </c>
      <c r="N36" s="16"/>
    </row>
    <row r="37" spans="1:14" ht="40.5">
      <c r="A37" s="37" t="s">
        <v>117</v>
      </c>
      <c r="B37" s="38" t="s">
        <v>116</v>
      </c>
      <c r="C37" s="33">
        <f t="shared" si="3"/>
        <v>195200</v>
      </c>
      <c r="D37" s="39"/>
      <c r="E37" s="39"/>
      <c r="F37" s="39"/>
      <c r="G37" s="26"/>
      <c r="H37" s="26"/>
      <c r="I37" s="26"/>
      <c r="J37" s="26"/>
      <c r="K37" s="16">
        <v>195200</v>
      </c>
      <c r="L37" s="26"/>
      <c r="M37" s="33">
        <f t="shared" si="4"/>
        <v>195200</v>
      </c>
      <c r="N37" s="26"/>
    </row>
    <row r="38" spans="1:14" ht="15.75">
      <c r="A38" s="40" t="s">
        <v>118</v>
      </c>
      <c r="B38" s="25"/>
      <c r="C38" s="4">
        <f>SUM(C39:C58)</f>
        <v>2488300</v>
      </c>
      <c r="D38" s="4"/>
      <c r="E38" s="4"/>
      <c r="F38" s="4"/>
      <c r="G38" s="4"/>
      <c r="H38" s="4"/>
      <c r="I38" s="4"/>
      <c r="J38" s="4"/>
      <c r="K38" s="4"/>
      <c r="L38" s="4"/>
      <c r="M38" s="4">
        <f>SUM(M39:M58)</f>
        <v>2478300</v>
      </c>
      <c r="N38" s="4">
        <f>SUM(N39:N58)</f>
        <v>10000</v>
      </c>
    </row>
    <row r="39" spans="1:14" ht="115.5">
      <c r="A39" s="23" t="s">
        <v>119</v>
      </c>
      <c r="B39" s="41" t="s">
        <v>120</v>
      </c>
      <c r="C39" s="16">
        <v>8000</v>
      </c>
      <c r="D39" s="16">
        <v>8000</v>
      </c>
      <c r="E39" s="16"/>
      <c r="F39" s="16"/>
      <c r="G39" s="16"/>
      <c r="H39" s="16"/>
      <c r="I39" s="16"/>
      <c r="J39" s="16"/>
      <c r="K39" s="16"/>
      <c r="L39" s="16"/>
      <c r="M39" s="19">
        <f aca="true" t="shared" si="5" ref="M39:M58">SUM(D39:L39)</f>
        <v>8000</v>
      </c>
      <c r="N39" s="16"/>
    </row>
    <row r="40" spans="1:14" ht="77.25">
      <c r="A40" s="23" t="s">
        <v>121</v>
      </c>
      <c r="B40" s="41" t="s">
        <v>122</v>
      </c>
      <c r="C40" s="16">
        <v>691200</v>
      </c>
      <c r="D40" s="16"/>
      <c r="E40" s="16">
        <v>347520</v>
      </c>
      <c r="F40" s="16"/>
      <c r="G40" s="16"/>
      <c r="H40" s="16"/>
      <c r="I40" s="16"/>
      <c r="J40" s="16"/>
      <c r="K40" s="16"/>
      <c r="L40" s="16">
        <v>343680</v>
      </c>
      <c r="M40" s="19">
        <f t="shared" si="5"/>
        <v>691200</v>
      </c>
      <c r="N40" s="16"/>
    </row>
    <row r="41" spans="1:14" ht="77.25">
      <c r="A41" s="23" t="s">
        <v>123</v>
      </c>
      <c r="B41" s="41" t="s">
        <v>124</v>
      </c>
      <c r="C41" s="16">
        <v>656900</v>
      </c>
      <c r="D41" s="16"/>
      <c r="E41" s="16">
        <v>347520</v>
      </c>
      <c r="F41" s="16"/>
      <c r="G41" s="16"/>
      <c r="H41" s="16"/>
      <c r="I41" s="16"/>
      <c r="J41" s="16"/>
      <c r="K41" s="16"/>
      <c r="L41" s="16">
        <v>309380</v>
      </c>
      <c r="M41" s="19">
        <f t="shared" si="5"/>
        <v>656900</v>
      </c>
      <c r="N41" s="16"/>
    </row>
    <row r="42" spans="1:14" ht="26.25">
      <c r="A42" s="23" t="s">
        <v>125</v>
      </c>
      <c r="B42" s="41" t="s">
        <v>126</v>
      </c>
      <c r="C42" s="16">
        <v>77300</v>
      </c>
      <c r="D42" s="16"/>
      <c r="E42" s="16">
        <v>77300</v>
      </c>
      <c r="F42" s="16"/>
      <c r="G42" s="16"/>
      <c r="H42" s="16"/>
      <c r="I42" s="16"/>
      <c r="J42" s="16"/>
      <c r="K42" s="16"/>
      <c r="L42" s="16"/>
      <c r="M42" s="19">
        <f t="shared" si="5"/>
        <v>77300</v>
      </c>
      <c r="N42" s="16"/>
    </row>
    <row r="43" spans="1:14" ht="26.25">
      <c r="A43" s="23" t="s">
        <v>125</v>
      </c>
      <c r="B43" s="41" t="s">
        <v>127</v>
      </c>
      <c r="C43" s="16">
        <v>48000</v>
      </c>
      <c r="D43" s="16"/>
      <c r="E43" s="16">
        <v>48000</v>
      </c>
      <c r="F43" s="16"/>
      <c r="G43" s="16"/>
      <c r="H43" s="16"/>
      <c r="I43" s="16"/>
      <c r="J43" s="16"/>
      <c r="K43" s="16"/>
      <c r="L43" s="16"/>
      <c r="M43" s="19">
        <f t="shared" si="5"/>
        <v>48000</v>
      </c>
      <c r="N43" s="16"/>
    </row>
    <row r="44" spans="1:14" ht="77.25">
      <c r="A44" s="23" t="s">
        <v>128</v>
      </c>
      <c r="B44" s="42" t="s">
        <v>129</v>
      </c>
      <c r="C44" s="33">
        <v>60000</v>
      </c>
      <c r="D44" s="33"/>
      <c r="E44" s="33">
        <v>60000</v>
      </c>
      <c r="F44" s="33"/>
      <c r="G44" s="33"/>
      <c r="H44" s="33"/>
      <c r="I44" s="33"/>
      <c r="J44" s="33"/>
      <c r="K44" s="33"/>
      <c r="L44" s="33"/>
      <c r="M44" s="19">
        <f t="shared" si="5"/>
        <v>60000</v>
      </c>
      <c r="N44" s="16"/>
    </row>
    <row r="45" spans="1:14" ht="64.5">
      <c r="A45" s="23" t="s">
        <v>130</v>
      </c>
      <c r="B45" s="42" t="s">
        <v>131</v>
      </c>
      <c r="C45" s="33">
        <v>48000</v>
      </c>
      <c r="D45" s="33"/>
      <c r="E45" s="33">
        <v>48000</v>
      </c>
      <c r="F45" s="33"/>
      <c r="G45" s="33"/>
      <c r="H45" s="33"/>
      <c r="I45" s="33"/>
      <c r="J45" s="33"/>
      <c r="K45" s="33"/>
      <c r="L45" s="33"/>
      <c r="M45" s="19">
        <f t="shared" si="5"/>
        <v>48000</v>
      </c>
      <c r="N45" s="16"/>
    </row>
    <row r="46" spans="1:14" ht="102.75">
      <c r="A46" s="23" t="s">
        <v>132</v>
      </c>
      <c r="B46" s="42" t="s">
        <v>133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19">
        <f t="shared" si="5"/>
        <v>0</v>
      </c>
      <c r="N46" s="16"/>
    </row>
    <row r="47" spans="1:14" ht="39">
      <c r="A47" s="23" t="s">
        <v>134</v>
      </c>
      <c r="B47" s="42" t="s">
        <v>135</v>
      </c>
      <c r="C47" s="33">
        <v>43000</v>
      </c>
      <c r="D47" s="33"/>
      <c r="E47" s="33">
        <v>43000</v>
      </c>
      <c r="F47" s="33"/>
      <c r="G47" s="33"/>
      <c r="H47" s="33"/>
      <c r="I47" s="33"/>
      <c r="J47" s="33"/>
      <c r="K47" s="33"/>
      <c r="L47" s="33"/>
      <c r="M47" s="19">
        <f t="shared" si="5"/>
        <v>43000</v>
      </c>
      <c r="N47" s="16"/>
    </row>
    <row r="48" spans="1:14" ht="115.5">
      <c r="A48" s="23" t="s">
        <v>136</v>
      </c>
      <c r="B48" s="42" t="s">
        <v>137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19">
        <f t="shared" si="5"/>
        <v>0</v>
      </c>
      <c r="N48" s="16"/>
    </row>
    <row r="49" spans="1:14" ht="39">
      <c r="A49" s="23" t="s">
        <v>138</v>
      </c>
      <c r="B49" s="42" t="s">
        <v>139</v>
      </c>
      <c r="C49" s="33">
        <v>12000</v>
      </c>
      <c r="D49" s="33"/>
      <c r="E49" s="33">
        <v>12000</v>
      </c>
      <c r="F49" s="33"/>
      <c r="G49" s="33"/>
      <c r="H49" s="33"/>
      <c r="I49" s="33"/>
      <c r="J49" s="33"/>
      <c r="K49" s="33"/>
      <c r="L49" s="33"/>
      <c r="M49" s="19">
        <f t="shared" si="5"/>
        <v>12000</v>
      </c>
      <c r="N49" s="16"/>
    </row>
    <row r="50" spans="1:14" ht="51.75">
      <c r="A50" s="43" t="s">
        <v>140</v>
      </c>
      <c r="B50" s="44" t="s">
        <v>116</v>
      </c>
      <c r="C50" s="36">
        <v>260000</v>
      </c>
      <c r="D50" s="36"/>
      <c r="E50" s="36"/>
      <c r="F50" s="36"/>
      <c r="G50" s="36"/>
      <c r="H50" s="36">
        <v>260000</v>
      </c>
      <c r="I50" s="36"/>
      <c r="J50" s="36"/>
      <c r="K50" s="36"/>
      <c r="L50" s="36"/>
      <c r="M50" s="19">
        <f t="shared" si="5"/>
        <v>260000</v>
      </c>
      <c r="N50" s="16"/>
    </row>
    <row r="51" spans="1:14" ht="51.75">
      <c r="A51" s="45" t="s">
        <v>141</v>
      </c>
      <c r="B51" s="46" t="s">
        <v>142</v>
      </c>
      <c r="C51" s="36">
        <v>337350</v>
      </c>
      <c r="D51" s="36"/>
      <c r="E51" s="36">
        <v>337350</v>
      </c>
      <c r="F51" s="36"/>
      <c r="G51" s="36"/>
      <c r="H51" s="36"/>
      <c r="I51" s="36"/>
      <c r="J51" s="36"/>
      <c r="K51" s="36"/>
      <c r="L51" s="36"/>
      <c r="M51" s="19">
        <f t="shared" si="5"/>
        <v>337350</v>
      </c>
      <c r="N51" s="16"/>
    </row>
    <row r="52" spans="1:14" ht="64.5">
      <c r="A52" s="45" t="s">
        <v>143</v>
      </c>
      <c r="B52" s="46"/>
      <c r="C52" s="36">
        <v>41000</v>
      </c>
      <c r="D52" s="36"/>
      <c r="E52" s="36">
        <v>41000</v>
      </c>
      <c r="F52" s="36"/>
      <c r="G52" s="36"/>
      <c r="H52" s="36"/>
      <c r="I52" s="36"/>
      <c r="J52" s="36"/>
      <c r="K52" s="36"/>
      <c r="L52" s="36"/>
      <c r="M52" s="19">
        <f t="shared" si="5"/>
        <v>41000</v>
      </c>
      <c r="N52" s="16"/>
    </row>
    <row r="53" spans="1:14" ht="90">
      <c r="A53" s="23" t="s">
        <v>144</v>
      </c>
      <c r="B53" s="42" t="s">
        <v>116</v>
      </c>
      <c r="C53" s="33">
        <v>20000</v>
      </c>
      <c r="D53" s="33"/>
      <c r="E53" s="33">
        <v>20000</v>
      </c>
      <c r="F53" s="33"/>
      <c r="G53" s="33"/>
      <c r="H53" s="33"/>
      <c r="I53" s="33"/>
      <c r="J53" s="33"/>
      <c r="K53" s="33"/>
      <c r="L53" s="33"/>
      <c r="M53" s="19">
        <f t="shared" si="5"/>
        <v>20000</v>
      </c>
      <c r="N53" s="16"/>
    </row>
    <row r="54" spans="1:14" ht="26.25">
      <c r="A54" s="23" t="s">
        <v>145</v>
      </c>
      <c r="B54" s="42" t="s">
        <v>146</v>
      </c>
      <c r="C54" s="33">
        <v>50000</v>
      </c>
      <c r="D54" s="33"/>
      <c r="E54" s="33">
        <v>50000</v>
      </c>
      <c r="F54" s="33"/>
      <c r="G54" s="33"/>
      <c r="H54" s="33"/>
      <c r="I54" s="33"/>
      <c r="J54" s="33"/>
      <c r="K54" s="33"/>
      <c r="L54" s="33"/>
      <c r="M54" s="19">
        <f t="shared" si="5"/>
        <v>50000</v>
      </c>
      <c r="N54" s="16"/>
    </row>
    <row r="55" spans="1:14" ht="15.75">
      <c r="A55" s="17"/>
      <c r="B55" s="47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9">
      <c r="A56" s="23" t="s">
        <v>147</v>
      </c>
      <c r="B56" s="42"/>
      <c r="C56" s="33">
        <v>10000</v>
      </c>
      <c r="D56" s="33"/>
      <c r="E56" s="33"/>
      <c r="F56" s="33"/>
      <c r="G56" s="33"/>
      <c r="H56" s="33"/>
      <c r="I56" s="33"/>
      <c r="J56" s="33"/>
      <c r="K56" s="33"/>
      <c r="L56" s="33"/>
      <c r="M56" s="19">
        <f t="shared" si="5"/>
        <v>0</v>
      </c>
      <c r="N56" s="16">
        <v>10000</v>
      </c>
    </row>
    <row r="57" spans="1:14" ht="39">
      <c r="A57" s="23" t="s">
        <v>148</v>
      </c>
      <c r="B57" s="42"/>
      <c r="C57" s="33">
        <v>114000</v>
      </c>
      <c r="D57" s="33"/>
      <c r="E57" s="33">
        <v>114000</v>
      </c>
      <c r="F57" s="33"/>
      <c r="G57" s="33"/>
      <c r="H57" s="33"/>
      <c r="I57" s="33"/>
      <c r="J57" s="33"/>
      <c r="K57" s="33"/>
      <c r="L57" s="33"/>
      <c r="M57" s="19">
        <f t="shared" si="5"/>
        <v>114000</v>
      </c>
      <c r="N57" s="16"/>
    </row>
    <row r="58" spans="1:14" ht="39">
      <c r="A58" s="23" t="s">
        <v>149</v>
      </c>
      <c r="B58" s="41" t="s">
        <v>150</v>
      </c>
      <c r="C58" s="33">
        <v>11550</v>
      </c>
      <c r="D58" s="33"/>
      <c r="E58" s="33"/>
      <c r="F58" s="33"/>
      <c r="G58" s="33"/>
      <c r="H58" s="33"/>
      <c r="I58" s="33">
        <v>11550</v>
      </c>
      <c r="J58" s="33"/>
      <c r="K58" s="33"/>
      <c r="L58" s="33"/>
      <c r="M58" s="19">
        <f t="shared" si="5"/>
        <v>11550</v>
      </c>
      <c r="N58" s="16"/>
    </row>
    <row r="59" spans="1:14" ht="78.75">
      <c r="A59" s="48" t="s">
        <v>151</v>
      </c>
      <c r="B59" s="41"/>
      <c r="C59" s="4">
        <f>SUM(C60:C61)</f>
        <v>60000</v>
      </c>
      <c r="D59" s="4"/>
      <c r="E59" s="4"/>
      <c r="F59" s="4"/>
      <c r="G59" s="4"/>
      <c r="H59" s="4"/>
      <c r="I59" s="4"/>
      <c r="J59" s="4"/>
      <c r="K59" s="4"/>
      <c r="L59" s="4"/>
      <c r="M59" s="4">
        <f>SUM(M60:M61)</f>
        <v>0</v>
      </c>
      <c r="N59" s="4"/>
    </row>
    <row r="60" spans="1:14" ht="26.25">
      <c r="A60" s="18" t="s">
        <v>152</v>
      </c>
      <c r="B60" s="34" t="s">
        <v>153</v>
      </c>
      <c r="C60" s="16">
        <v>20000</v>
      </c>
      <c r="D60" s="16"/>
      <c r="E60" s="16">
        <v>0</v>
      </c>
      <c r="F60" s="16"/>
      <c r="G60" s="16"/>
      <c r="H60" s="16"/>
      <c r="I60" s="16"/>
      <c r="J60" s="16"/>
      <c r="K60" s="16"/>
      <c r="L60" s="16"/>
      <c r="M60" s="19">
        <f>SUM(D60:L60)</f>
        <v>0</v>
      </c>
      <c r="N60" s="16"/>
    </row>
    <row r="61" spans="1:14" ht="26.25">
      <c r="A61" s="18" t="s">
        <v>154</v>
      </c>
      <c r="B61" s="34" t="s">
        <v>155</v>
      </c>
      <c r="C61" s="16">
        <v>40000</v>
      </c>
      <c r="D61" s="16"/>
      <c r="E61" s="16">
        <v>0</v>
      </c>
      <c r="F61" s="16"/>
      <c r="G61" s="16"/>
      <c r="H61" s="16"/>
      <c r="I61" s="16"/>
      <c r="J61" s="16"/>
      <c r="K61" s="16"/>
      <c r="L61" s="16"/>
      <c r="M61" s="19">
        <f>SUM(D61:L61)</f>
        <v>0</v>
      </c>
      <c r="N61" s="16"/>
    </row>
    <row r="62" spans="1:14" ht="78.75">
      <c r="A62" s="48" t="s">
        <v>156</v>
      </c>
      <c r="B62" s="41"/>
      <c r="C62" s="4">
        <f>SUM(C63:C66)</f>
        <v>180000</v>
      </c>
      <c r="D62" s="4"/>
      <c r="E62" s="4"/>
      <c r="F62" s="4"/>
      <c r="G62" s="4"/>
      <c r="H62" s="4"/>
      <c r="I62" s="4"/>
      <c r="J62" s="4"/>
      <c r="K62" s="4"/>
      <c r="L62" s="4"/>
      <c r="M62" s="4">
        <f>SUM(M63:M66)</f>
        <v>140000</v>
      </c>
      <c r="N62" s="4">
        <v>40000</v>
      </c>
    </row>
    <row r="63" spans="1:14" ht="64.5">
      <c r="A63" s="49" t="s">
        <v>157</v>
      </c>
      <c r="B63" s="42" t="s">
        <v>116</v>
      </c>
      <c r="C63" s="33">
        <v>50000</v>
      </c>
      <c r="D63" s="33"/>
      <c r="E63" s="33">
        <v>10000</v>
      </c>
      <c r="F63" s="33"/>
      <c r="G63" s="33"/>
      <c r="H63" s="33"/>
      <c r="I63" s="33"/>
      <c r="J63" s="33"/>
      <c r="K63" s="33"/>
      <c r="L63" s="33"/>
      <c r="M63" s="19">
        <f>SUM(D63:L63)</f>
        <v>10000</v>
      </c>
      <c r="N63" s="16">
        <v>40000</v>
      </c>
    </row>
    <row r="64" spans="1:14" ht="64.5">
      <c r="A64" s="49" t="s">
        <v>158</v>
      </c>
      <c r="B64" s="42" t="s">
        <v>116</v>
      </c>
      <c r="C64" s="33">
        <v>20000</v>
      </c>
      <c r="D64" s="33"/>
      <c r="E64" s="33">
        <v>20000</v>
      </c>
      <c r="F64" s="33"/>
      <c r="G64" s="33"/>
      <c r="H64" s="33"/>
      <c r="I64" s="33"/>
      <c r="J64" s="33"/>
      <c r="K64" s="33"/>
      <c r="L64" s="33"/>
      <c r="M64" s="19">
        <f>SUM(D64:L64)</f>
        <v>20000</v>
      </c>
      <c r="N64" s="16"/>
    </row>
    <row r="65" spans="1:14" ht="15.75">
      <c r="A65" s="23" t="s">
        <v>159</v>
      </c>
      <c r="B65" s="42" t="s">
        <v>160</v>
      </c>
      <c r="C65" s="33">
        <v>90000</v>
      </c>
      <c r="D65" s="33"/>
      <c r="E65" s="33">
        <v>90000</v>
      </c>
      <c r="F65" s="33"/>
      <c r="G65" s="33"/>
      <c r="H65" s="33"/>
      <c r="I65" s="33"/>
      <c r="J65" s="33"/>
      <c r="K65" s="33"/>
      <c r="L65" s="33"/>
      <c r="M65" s="19">
        <f>SUM(D65:L65)</f>
        <v>90000</v>
      </c>
      <c r="N65" s="16"/>
    </row>
    <row r="66" spans="1:14" ht="25.5">
      <c r="A66" s="50" t="s">
        <v>161</v>
      </c>
      <c r="B66" s="42" t="s">
        <v>116</v>
      </c>
      <c r="C66" s="33">
        <v>20000</v>
      </c>
      <c r="D66" s="33"/>
      <c r="E66" s="33">
        <v>20000</v>
      </c>
      <c r="F66" s="33"/>
      <c r="G66" s="33"/>
      <c r="H66" s="33"/>
      <c r="I66" s="33"/>
      <c r="J66" s="33"/>
      <c r="K66" s="33"/>
      <c r="L66" s="33"/>
      <c r="M66" s="19">
        <f>SUM(D66:L66)</f>
        <v>20000</v>
      </c>
      <c r="N66" s="16"/>
    </row>
    <row r="67" spans="1:14" ht="12.75">
      <c r="A67" s="131" t="s">
        <v>164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3"/>
    </row>
    <row r="68" spans="1:14" ht="47.25">
      <c r="A68" s="54" t="s">
        <v>165</v>
      </c>
      <c r="B68" s="42"/>
      <c r="C68" s="33">
        <f>M68</f>
        <v>61000</v>
      </c>
      <c r="D68" s="33"/>
      <c r="E68" s="33">
        <v>61000</v>
      </c>
      <c r="F68" s="33"/>
      <c r="G68" s="33"/>
      <c r="H68" s="33"/>
      <c r="I68" s="33"/>
      <c r="J68" s="33"/>
      <c r="K68" s="33"/>
      <c r="L68" s="33"/>
      <c r="M68" s="19">
        <f>SUM(D68:L68)</f>
        <v>61000</v>
      </c>
      <c r="N68" s="16"/>
    </row>
    <row r="69" spans="1:14" ht="47.25">
      <c r="A69" s="54" t="s">
        <v>166</v>
      </c>
      <c r="B69" s="42"/>
      <c r="C69" s="33">
        <f>M69</f>
        <v>75000</v>
      </c>
      <c r="D69" s="33"/>
      <c r="E69" s="33">
        <v>75000</v>
      </c>
      <c r="F69" s="33"/>
      <c r="G69" s="33"/>
      <c r="H69" s="33"/>
      <c r="I69" s="33"/>
      <c r="J69" s="33"/>
      <c r="K69" s="33"/>
      <c r="L69" s="33"/>
      <c r="M69" s="19">
        <f>SUM(D69:L69)</f>
        <v>75000</v>
      </c>
      <c r="N69" s="16"/>
    </row>
    <row r="70" spans="1:14" ht="47.25">
      <c r="A70" s="54" t="s">
        <v>167</v>
      </c>
      <c r="B70" s="42"/>
      <c r="C70" s="33">
        <f>M70</f>
        <v>25000</v>
      </c>
      <c r="D70" s="33"/>
      <c r="E70" s="33">
        <v>25000</v>
      </c>
      <c r="F70" s="33"/>
      <c r="G70" s="33"/>
      <c r="H70" s="33"/>
      <c r="I70" s="33"/>
      <c r="J70" s="33"/>
      <c r="K70" s="33"/>
      <c r="L70" s="33"/>
      <c r="M70" s="19">
        <f>SUM(D70:L70)</f>
        <v>25000</v>
      </c>
      <c r="N70" s="16"/>
    </row>
    <row r="71" spans="1:14" ht="18.75">
      <c r="A71" s="51" t="s">
        <v>162</v>
      </c>
      <c r="B71" s="52"/>
      <c r="C71" s="57">
        <f>C62+C59+C38+C25+C17+C9+C8+C68+C69+C70</f>
        <v>4260900</v>
      </c>
      <c r="D71" s="57">
        <f aca="true" t="shared" si="6" ref="D71:L71">SUM(D8:D66)</f>
        <v>107344</v>
      </c>
      <c r="E71" s="57">
        <f>SUM(E8:E66)+E68+E69+E70</f>
        <v>2039090</v>
      </c>
      <c r="F71" s="57">
        <f t="shared" si="6"/>
        <v>701656</v>
      </c>
      <c r="G71" s="57">
        <f t="shared" si="6"/>
        <v>8000</v>
      </c>
      <c r="H71" s="57">
        <f t="shared" si="6"/>
        <v>260000</v>
      </c>
      <c r="I71" s="57">
        <f t="shared" si="6"/>
        <v>21550</v>
      </c>
      <c r="J71" s="57">
        <f t="shared" si="6"/>
        <v>155000</v>
      </c>
      <c r="K71" s="57">
        <f t="shared" si="6"/>
        <v>195200</v>
      </c>
      <c r="L71" s="57">
        <f t="shared" si="6"/>
        <v>653060</v>
      </c>
      <c r="M71" s="57">
        <f>M62+M59+M38+M25+M17+M9+M8+M68+M69+M70</f>
        <v>4140900</v>
      </c>
      <c r="N71" s="57">
        <v>60000</v>
      </c>
    </row>
    <row r="72" spans="1:13" ht="12.75">
      <c r="A72" t="s">
        <v>163</v>
      </c>
      <c r="B72" s="53"/>
      <c r="D72" s="55">
        <f>D7-D71</f>
        <v>99701</v>
      </c>
      <c r="E72" s="55">
        <f>E7-E71</f>
        <v>31360</v>
      </c>
      <c r="F72" s="55"/>
      <c r="G72" s="55"/>
      <c r="H72" s="55"/>
      <c r="I72" s="55"/>
      <c r="J72" s="55"/>
      <c r="K72" s="55"/>
      <c r="L72" s="55"/>
      <c r="M72" s="56"/>
    </row>
  </sheetData>
  <sheetProtection/>
  <mergeCells count="16">
    <mergeCell ref="A7:B7"/>
    <mergeCell ref="A9:B9"/>
    <mergeCell ref="E28:E29"/>
    <mergeCell ref="M28:M29"/>
    <mergeCell ref="A1:N1"/>
    <mergeCell ref="A2:N2"/>
    <mergeCell ref="C4:N4"/>
    <mergeCell ref="D5:M5"/>
    <mergeCell ref="A67:N67"/>
    <mergeCell ref="N28:N29"/>
    <mergeCell ref="A17:B17"/>
    <mergeCell ref="A25:B25"/>
    <mergeCell ref="A28:A29"/>
    <mergeCell ref="B28:B29"/>
    <mergeCell ref="C28:C29"/>
    <mergeCell ref="D28:D29"/>
  </mergeCells>
  <printOptions/>
  <pageMargins left="0" right="0" top="0.1968503937007874" bottom="0.1968503937007874" header="0.5118110236220472" footer="0.5118110236220472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2014-08-01T10:00:41Z</cp:lastPrinted>
  <dcterms:created xsi:type="dcterms:W3CDTF">1996-10-08T23:32:33Z</dcterms:created>
  <dcterms:modified xsi:type="dcterms:W3CDTF">2015-04-13T06:29:25Z</dcterms:modified>
  <cp:category/>
  <cp:version/>
  <cp:contentType/>
  <cp:contentStatus/>
</cp:coreProperties>
</file>